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8745" activeTab="0"/>
  </bookViews>
  <sheets>
    <sheet name="Отчет 76н (субъект) (2)" sheetId="1" r:id="rId1"/>
    <sheet name="Отчет 76н (субъект)" sheetId="2" r:id="rId2"/>
  </sheets>
  <definedNames/>
  <calcPr fullCalcOnLoad="1"/>
</workbook>
</file>

<file path=xl/sharedStrings.xml><?xml version="1.0" encoding="utf-8"?>
<sst xmlns="http://schemas.openxmlformats.org/spreadsheetml/2006/main" count="326" uniqueCount="163">
  <si>
    <t>организация транспортного обслуживания населения воздушным, водным, автомобильным транспортом, включая легковое такси, в межмуниципальном и пригородном сообщении и железнодорожным транспортом в пригородном сообщении, осуществления регионального государственного контроля в сфере перевозок пассажиров и багажа легковым такси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</si>
  <si>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</si>
  <si>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организация предоставления общего образования в государственных образовательных организациях субъектов Российской Федерации, создание условий для осуществления присмотра и ухода за детьми, содержания детей в государственных образовательных организациях субъектов Российской Федерации</t>
  </si>
  <si>
    <t>организация предоставления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</si>
  <si>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</si>
  <si>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</si>
  <si>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Наименование полномочия,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</si>
  <si>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</si>
  <si>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</si>
  <si>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руб.)</t>
  </si>
  <si>
    <t>Примечание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</si>
  <si>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</si>
  <si>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</si>
  <si>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</si>
  <si>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</si>
  <si>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</si>
  <si>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</si>
  <si>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</si>
  <si>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</si>
  <si>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</si>
  <si>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</si>
  <si>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</si>
  <si>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</si>
  <si>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</si>
  <si>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</si>
  <si>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</si>
  <si>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</si>
  <si>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</si>
  <si>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</si>
  <si>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</si>
  <si>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</si>
  <si>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</si>
  <si>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</si>
  <si>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</si>
  <si>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</si>
  <si>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</si>
  <si>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</si>
  <si>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</t>
  </si>
  <si>
    <t>А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</si>
  <si>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</si>
  <si>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Расходные обязательства поселений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</si>
  <si>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</si>
  <si>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</t>
  </si>
  <si>
    <t>РП-А</t>
  </si>
  <si>
    <t>Финансирование расходов на содержание органов местного самоуправления поселений</t>
  </si>
  <si>
    <t>РП-А-0100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</si>
  <si>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</si>
  <si>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</si>
  <si>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Правительства РФ,высших исполнительных органов гос.власти субъектов РФ, местных администраций</t>
  </si>
  <si>
    <t>0104</t>
  </si>
  <si>
    <t>1.4</t>
  </si>
  <si>
    <t>Осуществление гос.полномочий по созданию и функционированию административных комиссий</t>
  </si>
  <si>
    <t>5.1</t>
  </si>
  <si>
    <t>Обеспечение противопожарной безопасности</t>
  </si>
  <si>
    <t>0310</t>
  </si>
  <si>
    <t>6</t>
  </si>
  <si>
    <t>7</t>
  </si>
  <si>
    <t>Жилищно-коммунальное хозяйство</t>
  </si>
  <si>
    <t>РП-А-0500</t>
  </si>
  <si>
    <t>8</t>
  </si>
  <si>
    <t>Социальная политика</t>
  </si>
  <si>
    <t>РП-А-1000</t>
  </si>
  <si>
    <t>8.1</t>
  </si>
  <si>
    <t>Социальное обеспечение населения</t>
  </si>
  <si>
    <t>1004</t>
  </si>
  <si>
    <t>8.2</t>
  </si>
  <si>
    <t>Перечисление другим бюджетам бюджетной системы РФ</t>
  </si>
  <si>
    <t>1104</t>
  </si>
  <si>
    <t>9</t>
  </si>
  <si>
    <t>Культура, кинематография и средства массовой информации</t>
  </si>
  <si>
    <t>РП-А-0800</t>
  </si>
  <si>
    <t>ИТОГО расходные обязательства городских округов</t>
  </si>
  <si>
    <t>1403</t>
  </si>
  <si>
    <t>0503 0161360 810</t>
  </si>
  <si>
    <t>1003 1501705 321</t>
  </si>
  <si>
    <t xml:space="preserve">Нормативные правовые акты, договоры, соглашения </t>
  </si>
  <si>
    <t>Решение МС №90</t>
  </si>
  <si>
    <t>22.12.09-31.12.10</t>
  </si>
  <si>
    <t>Национальная безопасность и правоохранительная деятельность</t>
  </si>
  <si>
    <t>РП-А-0300</t>
  </si>
  <si>
    <t>131-ФЗ;Решение МС №90</t>
  </si>
  <si>
    <t>Решение МС №150</t>
  </si>
  <si>
    <t>28.12.10-31.12.11</t>
  </si>
  <si>
    <t>131-ФЗ;Решение МС №150</t>
  </si>
  <si>
    <t>131-ФЗ; РешениеМС №150</t>
  </si>
  <si>
    <t>ст.14 п.19</t>
  </si>
  <si>
    <t>ст.14 п.12</t>
  </si>
  <si>
    <t>Исполнитель: Холопова М.В.</t>
  </si>
  <si>
    <t>0310 0111153 244</t>
  </si>
  <si>
    <t>0102 1110010010</t>
  </si>
  <si>
    <t>0104 1200010010</t>
  </si>
  <si>
    <t>0104 1200078680</t>
  </si>
  <si>
    <t>0310 0110081530</t>
  </si>
  <si>
    <t>0503 0160013600</t>
  </si>
  <si>
    <t xml:space="preserve"> 0503 0160013610</t>
  </si>
  <si>
    <t>0503 0160013620</t>
  </si>
  <si>
    <t>0503 0160013630</t>
  </si>
  <si>
    <t>0503 0160013640</t>
  </si>
  <si>
    <t>0801 0170010100</t>
  </si>
  <si>
    <t>0801 0170078240</t>
  </si>
  <si>
    <t>1003 1500011400</t>
  </si>
  <si>
    <t>1003 1500017050</t>
  </si>
  <si>
    <t>1004 0190050820</t>
  </si>
  <si>
    <t xml:space="preserve"> 1004 0190078750</t>
  </si>
  <si>
    <t>0503 01Г0078420</t>
  </si>
  <si>
    <t>0503 01Г00S8420</t>
  </si>
  <si>
    <t>131-ФЗ;БК РФ;№221Полож.о ден.сод.Главы МО "Коношское",№120 Полож."Об админ.МО"Коношское"(с изм.);з-н "О реал.полн.Арх.обл.в деле прав.рег.орг.и осущ.местн.самоупр.;Устав МО "Коношское";</t>
  </si>
  <si>
    <t>131-ФЗ;БК РФ;№120 Полож."Об админ.МО "Коношское" (с изм.);Устав МО "Коношское"</t>
  </si>
  <si>
    <t>131-ФЗ</t>
  </si>
  <si>
    <t>0503</t>
  </si>
  <si>
    <t>ст.36,ст.53п.1,2,3;ст.70;гл.4 ст.22</t>
  </si>
  <si>
    <t>1,2</t>
  </si>
  <si>
    <t>1,3</t>
  </si>
  <si>
    <t>ст.36,ст.53п.1,2,3;ст.71</t>
  </si>
  <si>
    <t>0801 01700L5580</t>
  </si>
  <si>
    <t>0503 01600L5550</t>
  </si>
  <si>
    <t>0503 01600R5550</t>
  </si>
  <si>
    <t>0801 0170071400</t>
  </si>
  <si>
    <t>0801 01700R5580</t>
  </si>
  <si>
    <t>0801 01700S8310</t>
  </si>
  <si>
    <t xml:space="preserve">0801 01700L4670 </t>
  </si>
  <si>
    <t>0801 01700R4670</t>
  </si>
  <si>
    <t>0801 0170085010</t>
  </si>
  <si>
    <t>0503 01600S8520</t>
  </si>
  <si>
    <t>0503 01600S3670</t>
  </si>
  <si>
    <t>1403 01700S8460</t>
  </si>
  <si>
    <t>1403 01600L5550</t>
  </si>
  <si>
    <t>1403 01600S3670</t>
  </si>
  <si>
    <t>1403 01600S8520</t>
  </si>
  <si>
    <t>1403 01700L4670</t>
  </si>
  <si>
    <t>1403 18000S8750</t>
  </si>
  <si>
    <t>0801 01700S8460</t>
  </si>
  <si>
    <t>0113</t>
  </si>
  <si>
    <t>Другие общегосударственные работы</t>
  </si>
  <si>
    <t>0503 0160013655</t>
  </si>
  <si>
    <t>1403 01700S8310</t>
  </si>
  <si>
    <t>0503 016F255550</t>
  </si>
  <si>
    <t>0203</t>
  </si>
  <si>
    <t>0203 2810051180</t>
  </si>
  <si>
    <t>0310 0110011560</t>
  </si>
  <si>
    <t>0801 0170088020</t>
  </si>
  <si>
    <t>0503 0160078840</t>
  </si>
  <si>
    <t>Реестр расходных обязательств муниципального образования "Ерцевское" на 2020</t>
  </si>
  <si>
    <t>Благоустройство</t>
  </si>
  <si>
    <t>01.01.06-бесср.;26.12.06-бессроч.;26.12.07-бессроч.;26.12.06-бессроч.;29.03.04-бессроч.</t>
  </si>
  <si>
    <t>01.01.06-бессроч.;26.12.06-бессроч.;26.12.06-бессроч.;28.11.06-бессроч.</t>
  </si>
  <si>
    <t>01.01.06-бессро.;26.12.06-бесср.;26.12.06-бесср.;28.11.06-бесср.</t>
  </si>
  <si>
    <t>01.01.06-бесср.</t>
  </si>
  <si>
    <t>1001</t>
  </si>
  <si>
    <t>текущий финансовый год2020</t>
  </si>
  <si>
    <t>очередной финансовый год2021</t>
  </si>
  <si>
    <t>1001 1701706 321</t>
  </si>
  <si>
    <t>0801</t>
  </si>
  <si>
    <t>4</t>
  </si>
  <si>
    <t>5</t>
  </si>
  <si>
    <t xml:space="preserve">ИТОГО расходные обязательства </t>
  </si>
  <si>
    <t>Пенсионное обеспечение</t>
  </si>
  <si>
    <t xml:space="preserve">0310 0110011530 </t>
  </si>
  <si>
    <t>Решение МС № 135</t>
  </si>
  <si>
    <t>01.02.2018-бесср.</t>
  </si>
  <si>
    <t>131-ФЗ;</t>
  </si>
  <si>
    <t>ст.36</t>
  </si>
  <si>
    <t>01.01.06-бессроч.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</si>
</sst>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_ ;[Red]\-0\ "/>
    <numFmt numFmtId="181" formatCode="#,##0.0;[Red]\-#,##0.0;0.0"/>
    <numFmt numFmtId="182" formatCode="#,##0.000_ ;[Red]\-#,##0.000\ "/>
    <numFmt numFmtId="183" formatCode="#,##0.0_ ;[Red]\-#,##0.0\ 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2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Protection="1">
      <alignment/>
      <protection hidden="1"/>
    </xf>
    <xf numFmtId="180" fontId="3" fillId="0" borderId="0" xfId="52" applyNumberFormat="1" applyFont="1" applyFill="1" applyBorder="1" applyAlignment="1" applyProtection="1">
      <alignment horizontal="center" vertical="top"/>
      <protection hidden="1"/>
    </xf>
    <xf numFmtId="0" fontId="3" fillId="0" borderId="0" xfId="52" applyNumberFormat="1" applyFont="1" applyFill="1" applyBorder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180" fontId="3" fillId="0" borderId="0" xfId="52" applyNumberFormat="1" applyFont="1" applyFill="1" applyAlignment="1" applyProtection="1">
      <alignment horizontal="center" vertical="top"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8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Border="1" applyProtection="1">
      <alignment/>
      <protection hidden="1"/>
    </xf>
    <xf numFmtId="0" fontId="1" fillId="0" borderId="16" xfId="52" applyNumberFormat="1" applyFont="1" applyFill="1" applyBorder="1" applyAlignment="1" applyProtection="1">
      <alignment/>
      <protection hidden="1"/>
    </xf>
    <xf numFmtId="0" fontId="2" fillId="0" borderId="18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0" fontId="1" fillId="0" borderId="19" xfId="52" applyNumberFormat="1" applyFont="1" applyFill="1" applyBorder="1" applyAlignment="1" applyProtection="1">
      <alignment horizontal="center" vertical="center"/>
      <protection hidden="1"/>
    </xf>
    <xf numFmtId="0" fontId="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52" applyNumberFormat="1" applyFont="1" applyFill="1" applyBorder="1" applyAlignment="1" applyProtection="1">
      <alignment vertical="top" wrapText="1"/>
      <protection hidden="1"/>
    </xf>
    <xf numFmtId="181" fontId="1" fillId="0" borderId="19" xfId="52" applyNumberFormat="1" applyFont="1" applyFill="1" applyBorder="1" applyAlignment="1" applyProtection="1">
      <alignment vertical="center"/>
      <protection hidden="1"/>
    </xf>
    <xf numFmtId="0" fontId="1" fillId="0" borderId="15" xfId="52" applyNumberFormat="1" applyFont="1" applyFill="1" applyBorder="1" applyAlignment="1" applyProtection="1">
      <alignment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2" applyNumberFormat="1" applyFont="1" applyFill="1" applyBorder="1" applyAlignment="1" applyProtection="1">
      <alignment vertical="top" wrapText="1"/>
      <protection hidden="1"/>
    </xf>
    <xf numFmtId="181" fontId="4" fillId="0" borderId="11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vertical="top"/>
      <protection hidden="1"/>
    </xf>
    <xf numFmtId="181" fontId="4" fillId="0" borderId="18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9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49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vertical="center" wrapText="1"/>
      <protection hidden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Alignment="1" applyProtection="1">
      <alignment vertical="center" wrapText="1"/>
      <protection hidden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7" fillId="0" borderId="20" xfId="52" applyNumberFormat="1" applyFont="1" applyFill="1" applyBorder="1" applyAlignment="1" applyProtection="1">
      <alignment vertical="center" wrapText="1"/>
      <protection hidden="1"/>
    </xf>
    <xf numFmtId="49" fontId="4" fillId="0" borderId="11" xfId="52" applyNumberFormat="1" applyFont="1" applyFill="1" applyBorder="1" applyAlignment="1" applyProtection="1">
      <alignment vertical="center" wrapText="1"/>
      <protection hidden="1"/>
    </xf>
    <xf numFmtId="49" fontId="7" fillId="0" borderId="0" xfId="52" applyNumberFormat="1" applyFont="1" applyFill="1" applyAlignment="1" applyProtection="1">
      <alignment vertical="center" wrapText="1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182" fontId="4" fillId="0" borderId="11" xfId="52" applyNumberFormat="1" applyFont="1" applyFill="1" applyBorder="1" applyAlignment="1" applyProtection="1">
      <alignment vertical="center"/>
      <protection hidden="1"/>
    </xf>
    <xf numFmtId="182" fontId="4" fillId="0" borderId="10" xfId="52" applyNumberFormat="1" applyFont="1" applyFill="1" applyBorder="1" applyAlignment="1" applyProtection="1">
      <alignment vertical="center"/>
      <protection hidden="1"/>
    </xf>
    <xf numFmtId="182" fontId="4" fillId="0" borderId="19" xfId="52" applyNumberFormat="1" applyFont="1" applyFill="1" applyBorder="1" applyAlignment="1" applyProtection="1">
      <alignment vertical="center"/>
      <protection hidden="1"/>
    </xf>
    <xf numFmtId="182" fontId="4" fillId="0" borderId="18" xfId="52" applyNumberFormat="1" applyFont="1" applyFill="1" applyBorder="1" applyAlignment="1" applyProtection="1">
      <alignment vertical="center"/>
      <protection hidden="1"/>
    </xf>
    <xf numFmtId="49" fontId="7" fillId="0" borderId="10" xfId="52" applyNumberFormat="1" applyFont="1" applyFill="1" applyBorder="1" applyAlignment="1" applyProtection="1">
      <alignment vertical="center" wrapText="1"/>
      <protection hidden="1"/>
    </xf>
    <xf numFmtId="182" fontId="4" fillId="33" borderId="11" xfId="52" applyNumberFormat="1" applyFont="1" applyFill="1" applyBorder="1" applyAlignment="1" applyProtection="1">
      <alignment vertical="center"/>
      <protection hidden="1"/>
    </xf>
    <xf numFmtId="182" fontId="4" fillId="33" borderId="19" xfId="52" applyNumberFormat="1" applyFont="1" applyFill="1" applyBorder="1" applyAlignment="1" applyProtection="1">
      <alignment vertical="center"/>
      <protection hidden="1"/>
    </xf>
    <xf numFmtId="0" fontId="4" fillId="0" borderId="19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21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0" fontId="4" fillId="0" borderId="16" xfId="52" applyNumberFormat="1" applyFont="1" applyFill="1" applyBorder="1" applyAlignment="1" applyProtection="1">
      <alignment vertical="top" wrapText="1"/>
      <protection hidden="1"/>
    </xf>
    <xf numFmtId="0" fontId="4" fillId="0" borderId="21" xfId="52" applyNumberFormat="1" applyFont="1" applyFill="1" applyBorder="1" applyAlignment="1" applyProtection="1">
      <alignment vertical="top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vertical="top" wrapText="1"/>
      <protection hidden="1"/>
    </xf>
    <xf numFmtId="0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NumberFormat="1" applyFont="1" applyFill="1" applyBorder="1" applyAlignment="1" applyProtection="1">
      <alignment vertical="top" wrapText="1"/>
      <protection hidden="1"/>
    </xf>
    <xf numFmtId="0" fontId="4" fillId="0" borderId="19" xfId="52" applyNumberFormat="1" applyFont="1" applyFill="1" applyBorder="1" applyAlignment="1" applyProtection="1">
      <alignment vertical="top" wrapText="1"/>
      <protection hidden="1"/>
    </xf>
    <xf numFmtId="0" fontId="4" fillId="0" borderId="20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vertical="center" wrapText="1"/>
      <protection hidden="1"/>
    </xf>
    <xf numFmtId="0" fontId="4" fillId="0" borderId="20" xfId="52" applyNumberFormat="1" applyFont="1" applyFill="1" applyBorder="1" applyAlignment="1" applyProtection="1">
      <alignment vertical="top"/>
      <protection hidden="1"/>
    </xf>
    <xf numFmtId="181" fontId="4" fillId="0" borderId="20" xfId="52" applyNumberFormat="1" applyFont="1" applyFill="1" applyBorder="1" applyAlignment="1" applyProtection="1">
      <alignment vertical="center"/>
      <protection hidden="1"/>
    </xf>
    <xf numFmtId="0" fontId="4" fillId="0" borderId="2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>
      <alignment/>
      <protection/>
    </xf>
    <xf numFmtId="0" fontId="4" fillId="0" borderId="20" xfId="52" applyNumberFormat="1" applyFont="1" applyFill="1" applyBorder="1" applyAlignment="1" applyProtection="1">
      <alignment vertical="top" wrapText="1"/>
      <protection hidden="1"/>
    </xf>
    <xf numFmtId="182" fontId="2" fillId="0" borderId="10" xfId="52" applyNumberFormat="1" applyFill="1" applyBorder="1">
      <alignment/>
      <protection/>
    </xf>
    <xf numFmtId="183" fontId="4" fillId="0" borderId="17" xfId="52" applyNumberFormat="1" applyFont="1" applyFill="1" applyBorder="1" applyAlignment="1" applyProtection="1">
      <alignment vertical="center" wrapText="1"/>
      <protection hidden="1"/>
    </xf>
    <xf numFmtId="183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20" xfId="52" applyNumberFormat="1" applyFont="1" applyFill="1" applyBorder="1" applyAlignment="1" applyProtection="1">
      <alignment vertical="top" wrapText="1"/>
      <protection hidden="1"/>
    </xf>
    <xf numFmtId="49" fontId="7" fillId="0" borderId="11" xfId="52" applyNumberFormat="1" applyFont="1" applyFill="1" applyBorder="1" applyAlignment="1" applyProtection="1">
      <alignment vertical="center" wrapText="1"/>
      <protection hidden="1"/>
    </xf>
    <xf numFmtId="49" fontId="7" fillId="0" borderId="20" xfId="52" applyNumberFormat="1" applyFont="1" applyFill="1" applyBorder="1" applyAlignment="1" applyProtection="1">
      <alignment vertical="center" wrapText="1"/>
      <protection hidden="1"/>
    </xf>
    <xf numFmtId="49" fontId="4" fillId="0" borderId="11" xfId="52" applyNumberFormat="1" applyFont="1" applyFill="1" applyBorder="1" applyAlignment="1" applyProtection="1">
      <alignment vertical="center" wrapText="1"/>
      <protection hidden="1"/>
    </xf>
    <xf numFmtId="49" fontId="7" fillId="0" borderId="0" xfId="52" applyNumberFormat="1" applyFont="1" applyFill="1" applyAlignment="1" applyProtection="1">
      <alignment vertical="center" wrapText="1"/>
      <protection hidden="1"/>
    </xf>
    <xf numFmtId="0" fontId="2" fillId="33" borderId="0" xfId="52" applyFill="1" applyProtection="1">
      <alignment/>
      <protection hidden="1"/>
    </xf>
    <xf numFmtId="0" fontId="4" fillId="33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81" fontId="1" fillId="33" borderId="19" xfId="52" applyNumberFormat="1" applyFont="1" applyFill="1" applyBorder="1" applyAlignment="1" applyProtection="1">
      <alignment vertical="center"/>
      <protection hidden="1"/>
    </xf>
    <xf numFmtId="181" fontId="4" fillId="33" borderId="11" xfId="52" applyNumberFormat="1" applyFont="1" applyFill="1" applyBorder="1" applyAlignment="1" applyProtection="1">
      <alignment vertical="center"/>
      <protection hidden="1"/>
    </xf>
    <xf numFmtId="182" fontId="4" fillId="33" borderId="18" xfId="52" applyNumberFormat="1" applyFont="1" applyFill="1" applyBorder="1" applyAlignment="1" applyProtection="1">
      <alignment vertical="center"/>
      <protection hidden="1"/>
    </xf>
    <xf numFmtId="182" fontId="2" fillId="33" borderId="10" xfId="52" applyNumberFormat="1" applyFill="1" applyBorder="1">
      <alignment/>
      <protection/>
    </xf>
    <xf numFmtId="182" fontId="4" fillId="33" borderId="10" xfId="52" applyNumberFormat="1" applyFont="1" applyFill="1" applyBorder="1" applyAlignment="1" applyProtection="1">
      <alignment vertical="center"/>
      <protection hidden="1"/>
    </xf>
    <xf numFmtId="181" fontId="4" fillId="33" borderId="20" xfId="52" applyNumberFormat="1" applyFont="1" applyFill="1" applyBorder="1" applyAlignment="1" applyProtection="1">
      <alignment vertical="center"/>
      <protection hidden="1"/>
    </xf>
    <xf numFmtId="0" fontId="2" fillId="33" borderId="0" xfId="52" applyFill="1">
      <alignment/>
      <protection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1" xfId="52" applyNumberFormat="1" applyFont="1" applyFill="1" applyBorder="1" applyAlignment="1" applyProtection="1">
      <alignment vertical="top" wrapText="1"/>
      <protection hidden="1"/>
    </xf>
    <xf numFmtId="0" fontId="4" fillId="33" borderId="10" xfId="52" applyNumberFormat="1" applyFont="1" applyFill="1" applyBorder="1" applyAlignment="1" applyProtection="1">
      <alignment vertical="top" wrapText="1"/>
      <protection hidden="1"/>
    </xf>
    <xf numFmtId="0" fontId="4" fillId="33" borderId="15" xfId="52" applyNumberFormat="1" applyFont="1" applyFill="1" applyBorder="1" applyAlignment="1" applyProtection="1">
      <alignment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tabSelected="1" view="pageBreakPreview" zoomScale="60" zoomScaleNormal="75" zoomScalePageLayoutView="0" workbookViewId="0" topLeftCell="A11">
      <selection activeCell="I44" sqref="I44"/>
    </sheetView>
  </sheetViews>
  <sheetFormatPr defaultColWidth="9.00390625" defaultRowHeight="12.75"/>
  <cols>
    <col min="1" max="1" width="2.125" style="2" customWidth="1"/>
    <col min="2" max="6" width="0" style="2" hidden="1" customWidth="1"/>
    <col min="7" max="7" width="6.75390625" style="2" customWidth="1"/>
    <col min="8" max="8" width="38.25390625" style="2" customWidth="1"/>
    <col min="9" max="9" width="9.375" style="2" customWidth="1"/>
    <col min="10" max="10" width="16.375" style="2" customWidth="1"/>
    <col min="11" max="11" width="45.625" style="2" customWidth="1"/>
    <col min="12" max="12" width="15.75390625" style="2" customWidth="1"/>
    <col min="13" max="13" width="28.25390625" style="2" customWidth="1"/>
    <col min="14" max="14" width="14.125" style="2" customWidth="1"/>
    <col min="15" max="15" width="14.25390625" style="101" customWidth="1"/>
    <col min="16" max="16" width="14.75390625" style="2" customWidth="1"/>
    <col min="17" max="17" width="13.25390625" style="2" customWidth="1"/>
    <col min="18" max="18" width="13.75390625" style="2" customWidth="1"/>
    <col min="19" max="21" width="0" style="2" hidden="1" customWidth="1"/>
    <col min="22" max="16384" width="9.125" style="2" customWidth="1"/>
  </cols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2"/>
      <c r="P1" s="1"/>
      <c r="Q1" s="1"/>
      <c r="R1" s="1"/>
      <c r="S1" s="1"/>
      <c r="T1" s="1"/>
      <c r="U1" s="1"/>
    </row>
    <row r="2" spans="1:21" ht="12.75" customHeight="1">
      <c r="A2" s="1"/>
      <c r="B2" s="3"/>
      <c r="C2" s="3"/>
      <c r="D2" s="3"/>
      <c r="E2" s="3"/>
      <c r="F2" s="3"/>
      <c r="G2" s="4"/>
      <c r="H2" s="5"/>
      <c r="I2" s="6"/>
      <c r="J2" s="6"/>
      <c r="K2" s="6"/>
      <c r="L2" s="6"/>
      <c r="M2" s="6"/>
      <c r="N2" s="6"/>
      <c r="O2" s="104"/>
      <c r="P2" s="104"/>
      <c r="Q2" s="104"/>
      <c r="R2" s="104"/>
      <c r="S2" s="1"/>
      <c r="T2" s="1"/>
      <c r="U2" s="1"/>
    </row>
    <row r="3" spans="1:21" ht="45" customHeight="1">
      <c r="A3" s="1"/>
      <c r="B3" s="1"/>
      <c r="C3" s="1"/>
      <c r="D3" s="1"/>
      <c r="E3" s="1"/>
      <c r="F3" s="1"/>
      <c r="G3" s="7"/>
      <c r="H3" s="6"/>
      <c r="I3" s="6"/>
      <c r="J3" s="105"/>
      <c r="K3" s="105"/>
      <c r="L3" s="105"/>
      <c r="M3" s="105"/>
      <c r="N3" s="105"/>
      <c r="O3" s="104"/>
      <c r="P3" s="104"/>
      <c r="Q3" s="104"/>
      <c r="R3" s="104"/>
      <c r="S3" s="1"/>
      <c r="T3" s="1"/>
      <c r="U3" s="1"/>
    </row>
    <row r="4" spans="1:21" ht="19.5" customHeight="1">
      <c r="A4" s="1"/>
      <c r="B4" s="1"/>
      <c r="C4" s="1"/>
      <c r="D4" s="1"/>
      <c r="E4" s="1"/>
      <c r="F4" s="1"/>
      <c r="G4" s="106" t="s">
        <v>142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"/>
      <c r="T4" s="1"/>
      <c r="U4" s="1"/>
    </row>
    <row r="5" spans="1:21" ht="24" customHeight="1">
      <c r="A5" s="1"/>
      <c r="B5" s="8"/>
      <c r="C5" s="8"/>
      <c r="D5" s="8"/>
      <c r="E5" s="8"/>
      <c r="F5" s="9"/>
      <c r="G5" s="107" t="s">
        <v>6</v>
      </c>
      <c r="H5" s="107"/>
      <c r="I5" s="107"/>
      <c r="J5" s="108" t="s">
        <v>7</v>
      </c>
      <c r="K5" s="102" t="s">
        <v>8</v>
      </c>
      <c r="L5" s="102"/>
      <c r="M5" s="102"/>
      <c r="N5" s="102" t="s">
        <v>9</v>
      </c>
      <c r="O5" s="102"/>
      <c r="P5" s="102"/>
      <c r="Q5" s="102"/>
      <c r="R5" s="107" t="s">
        <v>10</v>
      </c>
      <c r="S5" s="1"/>
      <c r="T5" s="1"/>
      <c r="U5" s="1"/>
    </row>
    <row r="6" spans="1:21" ht="31.5" customHeight="1">
      <c r="A6" s="1"/>
      <c r="B6" s="8"/>
      <c r="C6" s="8"/>
      <c r="D6" s="8"/>
      <c r="E6" s="8"/>
      <c r="F6" s="9"/>
      <c r="G6" s="107"/>
      <c r="H6" s="107"/>
      <c r="I6" s="107"/>
      <c r="J6" s="108"/>
      <c r="K6" s="110" t="s">
        <v>75</v>
      </c>
      <c r="L6" s="107"/>
      <c r="M6" s="111"/>
      <c r="N6" s="107" t="s">
        <v>11</v>
      </c>
      <c r="O6" s="111"/>
      <c r="P6" s="102" t="s">
        <v>149</v>
      </c>
      <c r="Q6" s="102" t="s">
        <v>150</v>
      </c>
      <c r="R6" s="107"/>
      <c r="S6" s="1"/>
      <c r="T6" s="1"/>
      <c r="U6" s="1"/>
    </row>
    <row r="7" spans="1:21" ht="55.5" customHeight="1">
      <c r="A7" s="1"/>
      <c r="B7" s="8"/>
      <c r="C7" s="8"/>
      <c r="D7" s="8"/>
      <c r="E7" s="8"/>
      <c r="F7" s="9"/>
      <c r="G7" s="107"/>
      <c r="H7" s="107"/>
      <c r="I7" s="107"/>
      <c r="J7" s="109"/>
      <c r="K7" s="11" t="s">
        <v>15</v>
      </c>
      <c r="L7" s="12" t="s">
        <v>16</v>
      </c>
      <c r="M7" s="12" t="s">
        <v>17</v>
      </c>
      <c r="N7" s="12" t="s">
        <v>18</v>
      </c>
      <c r="O7" s="93" t="s">
        <v>19</v>
      </c>
      <c r="P7" s="103"/>
      <c r="Q7" s="103"/>
      <c r="R7" s="102"/>
      <c r="S7" s="1"/>
      <c r="T7" s="1"/>
      <c r="U7" s="1"/>
    </row>
    <row r="8" spans="1:21" ht="12.75" customHeight="1">
      <c r="A8" s="1"/>
      <c r="B8" s="8"/>
      <c r="C8" s="8"/>
      <c r="D8" s="14"/>
      <c r="E8" s="8"/>
      <c r="F8" s="9"/>
      <c r="G8" s="15" t="s">
        <v>22</v>
      </c>
      <c r="H8" s="16" t="s">
        <v>23</v>
      </c>
      <c r="I8" s="17" t="s">
        <v>24</v>
      </c>
      <c r="J8" s="10" t="s">
        <v>25</v>
      </c>
      <c r="K8" s="10" t="s">
        <v>26</v>
      </c>
      <c r="L8" s="10" t="s">
        <v>27</v>
      </c>
      <c r="M8" s="10" t="s">
        <v>28</v>
      </c>
      <c r="N8" s="64" t="s">
        <v>29</v>
      </c>
      <c r="O8" s="94" t="s">
        <v>30</v>
      </c>
      <c r="P8" s="64" t="s">
        <v>31</v>
      </c>
      <c r="Q8" s="64" t="s">
        <v>32</v>
      </c>
      <c r="R8" s="64" t="s">
        <v>35</v>
      </c>
      <c r="S8" s="1"/>
      <c r="T8" s="1"/>
      <c r="U8" s="1"/>
    </row>
    <row r="9" spans="1:21" ht="23.25" customHeight="1">
      <c r="A9" s="18"/>
      <c r="B9" s="19">
        <v>100000</v>
      </c>
      <c r="C9" s="20" t="s">
        <v>36</v>
      </c>
      <c r="D9" s="21"/>
      <c r="E9" s="22" t="s">
        <v>37</v>
      </c>
      <c r="F9" s="20"/>
      <c r="G9" s="23"/>
      <c r="H9" s="63" t="s">
        <v>40</v>
      </c>
      <c r="I9" s="23" t="s">
        <v>42</v>
      </c>
      <c r="J9" s="24"/>
      <c r="K9" s="25"/>
      <c r="L9" s="25"/>
      <c r="M9" s="25"/>
      <c r="N9" s="26"/>
      <c r="O9" s="95"/>
      <c r="P9" s="26"/>
      <c r="Q9" s="26"/>
      <c r="R9" s="27"/>
      <c r="S9" s="3">
        <v>945</v>
      </c>
      <c r="T9" s="3"/>
      <c r="U9" s="3" t="s">
        <v>38</v>
      </c>
    </row>
    <row r="10" spans="1:21" ht="72" customHeight="1">
      <c r="A10" s="18"/>
      <c r="B10" s="19">
        <v>100100</v>
      </c>
      <c r="C10" s="20" t="s">
        <v>36</v>
      </c>
      <c r="D10" s="21"/>
      <c r="E10" s="22" t="s">
        <v>39</v>
      </c>
      <c r="F10" s="20"/>
      <c r="G10" s="37"/>
      <c r="H10" s="46" t="s">
        <v>41</v>
      </c>
      <c r="I10" s="28"/>
      <c r="J10" s="54"/>
      <c r="K10" s="29"/>
      <c r="L10" s="29"/>
      <c r="M10" s="29"/>
      <c r="N10" s="30"/>
      <c r="O10" s="96"/>
      <c r="P10" s="30"/>
      <c r="Q10" s="30"/>
      <c r="R10" s="31"/>
      <c r="S10" s="3">
        <v>14</v>
      </c>
      <c r="T10" s="3"/>
      <c r="U10" s="3" t="s">
        <v>38</v>
      </c>
    </row>
    <row r="11" spans="1:21" ht="43.5" customHeight="1">
      <c r="A11" s="18"/>
      <c r="B11" s="19">
        <v>100000</v>
      </c>
      <c r="C11" s="20" t="s">
        <v>36</v>
      </c>
      <c r="D11" s="21">
        <v>100100</v>
      </c>
      <c r="E11" s="22" t="s">
        <v>39</v>
      </c>
      <c r="F11" s="20">
        <v>100101</v>
      </c>
      <c r="G11" s="38">
        <v>1</v>
      </c>
      <c r="H11" s="48" t="s">
        <v>44</v>
      </c>
      <c r="I11" s="32"/>
      <c r="J11" s="38"/>
      <c r="K11" s="65"/>
      <c r="L11" s="33"/>
      <c r="M11" s="33"/>
      <c r="N11" s="59">
        <f>SUM(N12:N15)</f>
        <v>5071</v>
      </c>
      <c r="O11" s="97">
        <f>SUM(O12:O15)</f>
        <v>4580.5</v>
      </c>
      <c r="P11" s="34">
        <f>SUM(P12:P15)</f>
        <v>5071</v>
      </c>
      <c r="Q11" s="34">
        <f>SUM(Q12:Q15)</f>
        <v>4031.3999999999996</v>
      </c>
      <c r="R11" s="86"/>
      <c r="S11" s="3">
        <v>3</v>
      </c>
      <c r="T11" s="3">
        <v>0</v>
      </c>
      <c r="U11" s="3" t="s">
        <v>38</v>
      </c>
    </row>
    <row r="12" spans="1:21" ht="101.25" customHeight="1">
      <c r="A12" s="18"/>
      <c r="B12" s="19"/>
      <c r="C12" s="20"/>
      <c r="D12" s="21"/>
      <c r="E12" s="22"/>
      <c r="F12" s="20"/>
      <c r="G12" s="41" t="s">
        <v>111</v>
      </c>
      <c r="H12" s="42" t="s">
        <v>46</v>
      </c>
      <c r="I12" s="44" t="s">
        <v>47</v>
      </c>
      <c r="J12" s="41" t="s">
        <v>89</v>
      </c>
      <c r="K12" s="114" t="s">
        <v>108</v>
      </c>
      <c r="L12" s="115" t="s">
        <v>161</v>
      </c>
      <c r="M12" s="115" t="s">
        <v>147</v>
      </c>
      <c r="N12" s="56">
        <v>1176.6</v>
      </c>
      <c r="O12" s="61">
        <v>1112.4</v>
      </c>
      <c r="P12" s="56">
        <v>1176.6</v>
      </c>
      <c r="Q12" s="56">
        <v>1203.7</v>
      </c>
      <c r="R12" s="86"/>
      <c r="S12" s="3"/>
      <c r="T12" s="3"/>
      <c r="U12" s="3"/>
    </row>
    <row r="13" spans="1:21" ht="69" customHeight="1">
      <c r="A13" s="18"/>
      <c r="B13" s="19"/>
      <c r="C13" s="20"/>
      <c r="D13" s="21"/>
      <c r="E13" s="22"/>
      <c r="F13" s="20"/>
      <c r="G13" s="45" t="s">
        <v>112</v>
      </c>
      <c r="H13" s="42" t="s">
        <v>48</v>
      </c>
      <c r="I13" s="49" t="s">
        <v>49</v>
      </c>
      <c r="J13" s="45" t="s">
        <v>90</v>
      </c>
      <c r="K13" s="114" t="s">
        <v>108</v>
      </c>
      <c r="L13" s="115" t="s">
        <v>161</v>
      </c>
      <c r="M13" s="115" t="s">
        <v>162</v>
      </c>
      <c r="N13" s="58">
        <v>3280.9</v>
      </c>
      <c r="O13" s="62">
        <v>2921.1</v>
      </c>
      <c r="P13" s="58">
        <v>3280.9</v>
      </c>
      <c r="Q13" s="62">
        <f>2827.7-87.5</f>
        <v>2740.2</v>
      </c>
      <c r="R13" s="86"/>
      <c r="S13" s="3"/>
      <c r="T13" s="3"/>
      <c r="U13" s="3"/>
    </row>
    <row r="14" spans="1:21" ht="54" customHeight="1">
      <c r="A14" s="18"/>
      <c r="B14" s="19"/>
      <c r="C14" s="20"/>
      <c r="D14" s="21"/>
      <c r="E14" s="22"/>
      <c r="F14" s="20"/>
      <c r="G14" s="45" t="s">
        <v>50</v>
      </c>
      <c r="H14" s="42" t="s">
        <v>51</v>
      </c>
      <c r="I14" s="43"/>
      <c r="J14" s="45" t="s">
        <v>91</v>
      </c>
      <c r="K14" s="114" t="s">
        <v>108</v>
      </c>
      <c r="L14" s="116" t="s">
        <v>161</v>
      </c>
      <c r="M14" s="116" t="s">
        <v>147</v>
      </c>
      <c r="N14" s="58">
        <v>62.5</v>
      </c>
      <c r="O14" s="62">
        <v>50</v>
      </c>
      <c r="P14" s="58">
        <v>62.5</v>
      </c>
      <c r="Q14" s="58">
        <v>87.5</v>
      </c>
      <c r="R14" s="86"/>
      <c r="S14" s="3"/>
      <c r="T14" s="3"/>
      <c r="U14" s="3"/>
    </row>
    <row r="15" spans="1:21" ht="36" customHeight="1">
      <c r="A15" s="18"/>
      <c r="B15" s="19"/>
      <c r="C15" s="20"/>
      <c r="D15" s="21"/>
      <c r="E15" s="22"/>
      <c r="F15" s="20"/>
      <c r="G15" s="35">
        <v>2</v>
      </c>
      <c r="H15" s="42" t="s">
        <v>133</v>
      </c>
      <c r="I15" s="44" t="s">
        <v>132</v>
      </c>
      <c r="J15" s="39"/>
      <c r="K15" s="71"/>
      <c r="L15" s="68"/>
      <c r="M15" s="68"/>
      <c r="N15" s="56">
        <v>551</v>
      </c>
      <c r="O15" s="61">
        <f>551-54</f>
        <v>497</v>
      </c>
      <c r="P15" s="56">
        <v>551</v>
      </c>
      <c r="Q15" s="56">
        <v>0</v>
      </c>
      <c r="R15" s="85"/>
      <c r="S15" s="3"/>
      <c r="T15" s="3"/>
      <c r="U15" s="3"/>
    </row>
    <row r="16" spans="1:21" ht="36" customHeight="1">
      <c r="A16" s="18"/>
      <c r="B16" s="19"/>
      <c r="C16" s="20"/>
      <c r="D16" s="21"/>
      <c r="E16" s="22"/>
      <c r="F16" s="20"/>
      <c r="G16" s="35"/>
      <c r="H16" s="42"/>
      <c r="I16" s="44" t="s">
        <v>137</v>
      </c>
      <c r="J16" s="39" t="s">
        <v>138</v>
      </c>
      <c r="K16" s="71"/>
      <c r="L16" s="68"/>
      <c r="M16" s="68"/>
      <c r="N16" s="56">
        <v>412.9</v>
      </c>
      <c r="O16" s="61">
        <v>313.6</v>
      </c>
      <c r="P16" s="56">
        <v>412.9</v>
      </c>
      <c r="Q16" s="56">
        <v>428.5</v>
      </c>
      <c r="R16" s="85"/>
      <c r="S16" s="3"/>
      <c r="T16" s="3"/>
      <c r="U16" s="3"/>
    </row>
    <row r="17" spans="1:21" ht="36" customHeight="1">
      <c r="A17" s="18"/>
      <c r="B17" s="19"/>
      <c r="C17" s="20"/>
      <c r="D17" s="21"/>
      <c r="E17" s="22"/>
      <c r="F17" s="20"/>
      <c r="G17" s="35">
        <v>3</v>
      </c>
      <c r="H17" s="42" t="s">
        <v>78</v>
      </c>
      <c r="I17" s="44"/>
      <c r="J17" s="39"/>
      <c r="K17" s="71"/>
      <c r="L17" s="68"/>
      <c r="M17" s="68"/>
      <c r="N17" s="56">
        <f>SUM(N18:N20)</f>
        <v>366.5</v>
      </c>
      <c r="O17" s="61">
        <f>SUM(O18:O20)</f>
        <v>335.7</v>
      </c>
      <c r="P17" s="56">
        <f>SUM(P18:P20)</f>
        <v>366.5</v>
      </c>
      <c r="Q17" s="56">
        <f>SUM(Q18:Q20)</f>
        <v>60.900000000000006</v>
      </c>
      <c r="R17" s="86"/>
      <c r="S17" s="3"/>
      <c r="T17" s="3"/>
      <c r="U17" s="3"/>
    </row>
    <row r="18" spans="1:21" ht="29.25" customHeight="1">
      <c r="A18" s="18"/>
      <c r="B18" s="19">
        <v>100000</v>
      </c>
      <c r="C18" s="20" t="s">
        <v>36</v>
      </c>
      <c r="D18" s="21">
        <v>100300</v>
      </c>
      <c r="E18" s="22" t="s">
        <v>5</v>
      </c>
      <c r="F18" s="20">
        <v>100303</v>
      </c>
      <c r="G18" s="39"/>
      <c r="H18" s="51" t="s">
        <v>53</v>
      </c>
      <c r="I18" s="44" t="s">
        <v>54</v>
      </c>
      <c r="J18" s="39" t="s">
        <v>157</v>
      </c>
      <c r="K18" s="66" t="s">
        <v>108</v>
      </c>
      <c r="L18" s="67"/>
      <c r="M18" s="67"/>
      <c r="N18" s="56">
        <v>305.6</v>
      </c>
      <c r="O18" s="61">
        <v>305</v>
      </c>
      <c r="P18" s="56">
        <v>305.6</v>
      </c>
      <c r="Q18" s="56">
        <v>0</v>
      </c>
      <c r="R18" s="86"/>
      <c r="S18" s="3">
        <v>3</v>
      </c>
      <c r="T18" s="3">
        <v>0</v>
      </c>
      <c r="U18" s="3" t="s">
        <v>38</v>
      </c>
    </row>
    <row r="19" spans="1:21" ht="12.75" customHeight="1">
      <c r="A19" s="18"/>
      <c r="B19" s="19"/>
      <c r="C19" s="20"/>
      <c r="D19" s="21"/>
      <c r="E19" s="22"/>
      <c r="F19" s="20"/>
      <c r="G19" s="41"/>
      <c r="H19" s="51"/>
      <c r="I19" s="43"/>
      <c r="J19" s="41" t="s">
        <v>92</v>
      </c>
      <c r="K19" s="83" t="s">
        <v>108</v>
      </c>
      <c r="L19" s="36"/>
      <c r="M19" s="73"/>
      <c r="N19" s="58">
        <v>48.7</v>
      </c>
      <c r="O19" s="62">
        <v>30.7</v>
      </c>
      <c r="P19" s="58">
        <v>48.7</v>
      </c>
      <c r="Q19" s="58">
        <v>48.7</v>
      </c>
      <c r="R19" s="86"/>
      <c r="S19" s="3"/>
      <c r="T19" s="3"/>
      <c r="U19" s="3"/>
    </row>
    <row r="20" spans="1:21" ht="12.75" customHeight="1">
      <c r="A20" s="18"/>
      <c r="B20" s="19"/>
      <c r="C20" s="20"/>
      <c r="D20" s="21"/>
      <c r="E20" s="22"/>
      <c r="F20" s="20"/>
      <c r="G20" s="41"/>
      <c r="H20" s="51"/>
      <c r="I20" s="43"/>
      <c r="J20" s="39" t="s">
        <v>139</v>
      </c>
      <c r="K20" s="83" t="s">
        <v>108</v>
      </c>
      <c r="L20" s="36"/>
      <c r="M20" s="73"/>
      <c r="N20" s="58">
        <v>12.2</v>
      </c>
      <c r="O20" s="62">
        <v>0</v>
      </c>
      <c r="P20" s="58">
        <v>12.2</v>
      </c>
      <c r="Q20" s="58">
        <v>12.2</v>
      </c>
      <c r="R20" s="86"/>
      <c r="S20" s="3"/>
      <c r="T20" s="3"/>
      <c r="U20" s="3"/>
    </row>
    <row r="21" spans="1:21" ht="39.75" customHeight="1">
      <c r="A21" s="18"/>
      <c r="B21" s="19">
        <v>100700</v>
      </c>
      <c r="C21" s="20" t="s">
        <v>36</v>
      </c>
      <c r="D21" s="21"/>
      <c r="E21" s="22" t="s">
        <v>4</v>
      </c>
      <c r="F21" s="20"/>
      <c r="G21" s="37" t="s">
        <v>153</v>
      </c>
      <c r="H21" s="52" t="s">
        <v>57</v>
      </c>
      <c r="I21" s="44"/>
      <c r="J21" s="54"/>
      <c r="K21" s="29"/>
      <c r="L21" s="29"/>
      <c r="M21" s="29"/>
      <c r="N21" s="56">
        <f>N22</f>
        <v>2852.1</v>
      </c>
      <c r="O21" s="61">
        <f>O22</f>
        <v>2540.4</v>
      </c>
      <c r="P21" s="56">
        <f>P22</f>
        <v>2852.1</v>
      </c>
      <c r="Q21" s="56">
        <f>Q22</f>
        <v>511</v>
      </c>
      <c r="R21" s="86"/>
      <c r="S21" s="3">
        <v>14</v>
      </c>
      <c r="T21" s="3"/>
      <c r="U21" s="3" t="s">
        <v>38</v>
      </c>
    </row>
    <row r="22" spans="1:21" ht="12.75" customHeight="1">
      <c r="A22" s="18"/>
      <c r="B22" s="19"/>
      <c r="C22" s="20"/>
      <c r="D22" s="21"/>
      <c r="E22" s="22"/>
      <c r="F22" s="20"/>
      <c r="G22" s="39"/>
      <c r="H22" s="89" t="s">
        <v>143</v>
      </c>
      <c r="I22" s="43" t="s">
        <v>109</v>
      </c>
      <c r="J22" s="39"/>
      <c r="K22" s="67" t="s">
        <v>160</v>
      </c>
      <c r="L22" s="36" t="s">
        <v>85</v>
      </c>
      <c r="M22" s="36" t="s">
        <v>147</v>
      </c>
      <c r="N22" s="58">
        <f>SUM(N23:N33)</f>
        <v>2852.1</v>
      </c>
      <c r="O22" s="62">
        <f>SUM(O23:O33)</f>
        <v>2540.4</v>
      </c>
      <c r="P22" s="58">
        <f>SUM(P23:P33)</f>
        <v>2852.1</v>
      </c>
      <c r="Q22" s="58">
        <f>SUM(Q23:Q33)</f>
        <v>511</v>
      </c>
      <c r="R22" s="86"/>
      <c r="S22" s="3"/>
      <c r="T22" s="3"/>
      <c r="U22" s="3"/>
    </row>
    <row r="23" spans="1:21" ht="12.75" customHeight="1">
      <c r="A23" s="18"/>
      <c r="B23" s="19"/>
      <c r="C23" s="20"/>
      <c r="D23" s="21"/>
      <c r="E23" s="22"/>
      <c r="F23" s="20"/>
      <c r="G23" s="39"/>
      <c r="H23" s="51"/>
      <c r="I23" s="43"/>
      <c r="J23" s="41" t="s">
        <v>93</v>
      </c>
      <c r="K23" s="67"/>
      <c r="L23" s="36"/>
      <c r="M23" s="36"/>
      <c r="N23" s="58">
        <v>391.5</v>
      </c>
      <c r="O23" s="62">
        <v>144.5</v>
      </c>
      <c r="P23" s="58">
        <v>391.5</v>
      </c>
      <c r="Q23" s="58">
        <v>200.4</v>
      </c>
      <c r="R23" s="86"/>
      <c r="S23" s="3"/>
      <c r="T23" s="3"/>
      <c r="U23" s="3"/>
    </row>
    <row r="24" spans="1:21" ht="12.75" customHeight="1">
      <c r="A24" s="18"/>
      <c r="B24" s="19"/>
      <c r="C24" s="20"/>
      <c r="D24" s="21"/>
      <c r="E24" s="22"/>
      <c r="F24" s="20"/>
      <c r="G24" s="39"/>
      <c r="H24" s="51"/>
      <c r="I24" s="43"/>
      <c r="J24" s="41" t="s">
        <v>97</v>
      </c>
      <c r="K24" s="68"/>
      <c r="L24" s="36"/>
      <c r="M24" s="76"/>
      <c r="N24" s="58">
        <v>150</v>
      </c>
      <c r="O24" s="62">
        <v>102.3</v>
      </c>
      <c r="P24" s="58">
        <v>150</v>
      </c>
      <c r="Q24" s="58">
        <v>0</v>
      </c>
      <c r="R24" s="86"/>
      <c r="S24" s="3"/>
      <c r="T24" s="3"/>
      <c r="U24" s="3"/>
    </row>
    <row r="25" spans="1:21" ht="12.75" customHeight="1">
      <c r="A25" s="18"/>
      <c r="B25" s="19"/>
      <c r="C25" s="20"/>
      <c r="D25" s="21"/>
      <c r="E25" s="22"/>
      <c r="F25" s="20"/>
      <c r="G25" s="37"/>
      <c r="H25" s="51"/>
      <c r="I25" s="43"/>
      <c r="J25" s="37" t="s">
        <v>141</v>
      </c>
      <c r="K25" s="73"/>
      <c r="L25" s="36"/>
      <c r="M25" s="76"/>
      <c r="N25" s="58">
        <v>609</v>
      </c>
      <c r="O25" s="62">
        <v>609</v>
      </c>
      <c r="P25" s="58">
        <v>609</v>
      </c>
      <c r="Q25" s="58">
        <v>0</v>
      </c>
      <c r="R25" s="86"/>
      <c r="S25" s="3"/>
      <c r="T25" s="3"/>
      <c r="U25" s="3"/>
    </row>
    <row r="26" spans="1:21" ht="12.75" customHeight="1">
      <c r="A26" s="18"/>
      <c r="B26" s="19"/>
      <c r="C26" s="20"/>
      <c r="D26" s="21"/>
      <c r="E26" s="22"/>
      <c r="F26" s="20"/>
      <c r="G26" s="37"/>
      <c r="H26" s="51"/>
      <c r="I26" s="43"/>
      <c r="J26" s="44" t="s">
        <v>124</v>
      </c>
      <c r="K26" s="73"/>
      <c r="L26" s="36"/>
      <c r="M26" s="76"/>
      <c r="N26" s="58"/>
      <c r="O26" s="62"/>
      <c r="P26" s="58"/>
      <c r="Q26" s="58"/>
      <c r="R26" s="86"/>
      <c r="S26" s="3"/>
      <c r="T26" s="3"/>
      <c r="U26" s="3"/>
    </row>
    <row r="27" spans="1:21" ht="12.75" customHeight="1">
      <c r="A27" s="18"/>
      <c r="B27" s="19"/>
      <c r="C27" s="20"/>
      <c r="D27" s="21"/>
      <c r="E27" s="22"/>
      <c r="F27" s="20"/>
      <c r="G27" s="37"/>
      <c r="H27" s="51"/>
      <c r="I27" s="43"/>
      <c r="J27" s="44" t="s">
        <v>123</v>
      </c>
      <c r="K27" s="73"/>
      <c r="L27" s="36"/>
      <c r="M27" s="76"/>
      <c r="N27" s="58"/>
      <c r="O27" s="62"/>
      <c r="P27" s="58"/>
      <c r="Q27" s="58"/>
      <c r="R27" s="86"/>
      <c r="S27" s="3"/>
      <c r="T27" s="3"/>
      <c r="U27" s="3"/>
    </row>
    <row r="28" spans="1:21" ht="12.75" customHeight="1">
      <c r="A28" s="18"/>
      <c r="B28" s="19"/>
      <c r="C28" s="20"/>
      <c r="D28" s="21"/>
      <c r="E28" s="22"/>
      <c r="F28" s="20"/>
      <c r="G28" s="37"/>
      <c r="H28" s="51"/>
      <c r="I28" s="43"/>
      <c r="J28" s="44" t="s">
        <v>115</v>
      </c>
      <c r="K28" s="73"/>
      <c r="L28" s="36"/>
      <c r="M28" s="76"/>
      <c r="N28" s="58"/>
      <c r="O28" s="62"/>
      <c r="P28" s="58"/>
      <c r="Q28" s="58"/>
      <c r="R28" s="86"/>
      <c r="S28" s="3"/>
      <c r="T28" s="3"/>
      <c r="U28" s="3"/>
    </row>
    <row r="29" spans="1:21" ht="12.75" customHeight="1">
      <c r="A29" s="18"/>
      <c r="B29" s="19"/>
      <c r="C29" s="20"/>
      <c r="D29" s="21"/>
      <c r="E29" s="22"/>
      <c r="F29" s="20"/>
      <c r="G29" s="37"/>
      <c r="H29" s="51"/>
      <c r="I29" s="43"/>
      <c r="J29" s="44" t="s">
        <v>136</v>
      </c>
      <c r="K29" s="73"/>
      <c r="L29" s="36"/>
      <c r="M29" s="76"/>
      <c r="N29" s="58">
        <v>1574.7</v>
      </c>
      <c r="O29" s="62">
        <v>1574.7</v>
      </c>
      <c r="P29" s="58">
        <v>1574.7</v>
      </c>
      <c r="Q29" s="58">
        <v>0</v>
      </c>
      <c r="R29" s="86"/>
      <c r="S29" s="3"/>
      <c r="T29" s="3"/>
      <c r="U29" s="3"/>
    </row>
    <row r="30" spans="1:21" ht="12.75" customHeight="1">
      <c r="A30" s="18"/>
      <c r="B30" s="19"/>
      <c r="C30" s="20"/>
      <c r="D30" s="21"/>
      <c r="E30" s="22"/>
      <c r="F30" s="20"/>
      <c r="G30" s="37"/>
      <c r="H30" s="51"/>
      <c r="I30" s="43"/>
      <c r="J30" s="44" t="s">
        <v>116</v>
      </c>
      <c r="K30" s="73"/>
      <c r="L30" s="36"/>
      <c r="M30" s="76"/>
      <c r="N30" s="58"/>
      <c r="O30" s="62"/>
      <c r="P30" s="58"/>
      <c r="Q30" s="58"/>
      <c r="R30" s="86"/>
      <c r="S30" s="3"/>
      <c r="T30" s="3"/>
      <c r="U30" s="3"/>
    </row>
    <row r="31" spans="1:21" ht="12.75" customHeight="1">
      <c r="A31" s="18"/>
      <c r="B31" s="19"/>
      <c r="C31" s="20"/>
      <c r="D31" s="21"/>
      <c r="E31" s="22"/>
      <c r="F31" s="20"/>
      <c r="G31" s="37"/>
      <c r="H31" s="51"/>
      <c r="I31" s="43"/>
      <c r="J31" s="44" t="s">
        <v>104</v>
      </c>
      <c r="K31" s="73"/>
      <c r="L31" s="36"/>
      <c r="M31" s="76"/>
      <c r="N31" s="58"/>
      <c r="O31" s="62"/>
      <c r="P31" s="58"/>
      <c r="Q31" s="58"/>
      <c r="R31" s="86"/>
      <c r="S31" s="3"/>
      <c r="T31" s="3"/>
      <c r="U31" s="3"/>
    </row>
    <row r="32" spans="1:21" ht="12.75" customHeight="1">
      <c r="A32" s="18"/>
      <c r="B32" s="19"/>
      <c r="C32" s="20"/>
      <c r="D32" s="21"/>
      <c r="E32" s="22"/>
      <c r="F32" s="20"/>
      <c r="G32" s="37"/>
      <c r="H32" s="51"/>
      <c r="I32" s="43"/>
      <c r="J32" s="44" t="s">
        <v>105</v>
      </c>
      <c r="K32" s="73"/>
      <c r="L32" s="36"/>
      <c r="M32" s="76"/>
      <c r="N32" s="58"/>
      <c r="O32" s="62"/>
      <c r="P32" s="58"/>
      <c r="Q32" s="58"/>
      <c r="R32" s="86"/>
      <c r="S32" s="3"/>
      <c r="T32" s="3"/>
      <c r="U32" s="3"/>
    </row>
    <row r="33" spans="1:21" ht="12.75" customHeight="1">
      <c r="A33" s="18"/>
      <c r="B33" s="19"/>
      <c r="C33" s="20"/>
      <c r="D33" s="21"/>
      <c r="E33" s="22"/>
      <c r="F33" s="20"/>
      <c r="G33" s="37"/>
      <c r="H33" s="51"/>
      <c r="I33" s="43"/>
      <c r="J33" s="44" t="s">
        <v>134</v>
      </c>
      <c r="K33" s="73"/>
      <c r="L33" s="36"/>
      <c r="M33" s="76"/>
      <c r="N33" s="58">
        <v>126.9</v>
      </c>
      <c r="O33" s="62">
        <f>126.9-17</f>
        <v>109.9</v>
      </c>
      <c r="P33" s="58">
        <v>126.9</v>
      </c>
      <c r="Q33" s="58">
        <v>310.6</v>
      </c>
      <c r="R33" s="86"/>
      <c r="S33" s="3"/>
      <c r="T33" s="3"/>
      <c r="U33" s="3"/>
    </row>
    <row r="34" spans="1:21" ht="28.5" customHeight="1">
      <c r="A34" s="18"/>
      <c r="B34" s="19">
        <v>101500</v>
      </c>
      <c r="C34" s="20" t="s">
        <v>36</v>
      </c>
      <c r="D34" s="21"/>
      <c r="E34" s="22" t="s">
        <v>0</v>
      </c>
      <c r="F34" s="20"/>
      <c r="G34" s="37" t="s">
        <v>154</v>
      </c>
      <c r="H34" s="52" t="s">
        <v>60</v>
      </c>
      <c r="I34" s="44"/>
      <c r="J34" s="54"/>
      <c r="K34" s="29"/>
      <c r="L34" s="29"/>
      <c r="M34" s="29"/>
      <c r="N34" s="84">
        <v>160</v>
      </c>
      <c r="O34" s="98">
        <v>136</v>
      </c>
      <c r="P34" s="84">
        <v>160</v>
      </c>
      <c r="Q34" s="84">
        <v>150</v>
      </c>
      <c r="R34" s="86"/>
      <c r="S34" s="3">
        <v>14</v>
      </c>
      <c r="T34" s="3"/>
      <c r="U34" s="3" t="s">
        <v>38</v>
      </c>
    </row>
    <row r="35" spans="1:21" ht="12.75" customHeight="1">
      <c r="A35" s="18"/>
      <c r="B35" s="19">
        <v>100000</v>
      </c>
      <c r="C35" s="20" t="s">
        <v>36</v>
      </c>
      <c r="D35" s="21">
        <v>101500</v>
      </c>
      <c r="E35" s="22" t="s">
        <v>0</v>
      </c>
      <c r="F35" s="20">
        <v>101501</v>
      </c>
      <c r="G35" s="38" t="s">
        <v>52</v>
      </c>
      <c r="H35" s="91" t="s">
        <v>156</v>
      </c>
      <c r="I35" s="47" t="s">
        <v>148</v>
      </c>
      <c r="J35" s="38" t="s">
        <v>151</v>
      </c>
      <c r="K35" s="65" t="s">
        <v>158</v>
      </c>
      <c r="L35" s="70"/>
      <c r="M35" s="70" t="s">
        <v>159</v>
      </c>
      <c r="N35" s="57">
        <v>160</v>
      </c>
      <c r="O35" s="99"/>
      <c r="P35" s="59">
        <v>160</v>
      </c>
      <c r="Q35" s="59">
        <v>150</v>
      </c>
      <c r="R35" s="86"/>
      <c r="S35" s="3">
        <v>3</v>
      </c>
      <c r="T35" s="3">
        <v>0</v>
      </c>
      <c r="U35" s="3" t="s">
        <v>38</v>
      </c>
    </row>
    <row r="36" spans="1:21" ht="23.25" customHeight="1">
      <c r="A36" s="18"/>
      <c r="B36" s="19">
        <v>100000</v>
      </c>
      <c r="C36" s="20" t="s">
        <v>36</v>
      </c>
      <c r="D36" s="21">
        <v>101700</v>
      </c>
      <c r="E36" s="22" t="s">
        <v>1</v>
      </c>
      <c r="F36" s="20">
        <v>101701</v>
      </c>
      <c r="G36" s="39" t="s">
        <v>55</v>
      </c>
      <c r="H36" s="60" t="s">
        <v>66</v>
      </c>
      <c r="I36" s="41"/>
      <c r="J36" s="39"/>
      <c r="K36" s="68"/>
      <c r="L36" s="67"/>
      <c r="M36" s="68"/>
      <c r="N36" s="57">
        <f>N37+N38</f>
        <v>41.8</v>
      </c>
      <c r="O36" s="99">
        <f>O37+O38</f>
        <v>30.8</v>
      </c>
      <c r="P36" s="57">
        <f>P37+P38</f>
        <v>41.8</v>
      </c>
      <c r="Q36" s="57">
        <f>Q37+Q38</f>
        <v>0</v>
      </c>
      <c r="R36" s="86"/>
      <c r="S36" s="3">
        <v>3</v>
      </c>
      <c r="T36" s="3">
        <v>0</v>
      </c>
      <c r="U36" s="3" t="s">
        <v>38</v>
      </c>
    </row>
    <row r="37" spans="1:21" ht="23.25" customHeight="1">
      <c r="A37" s="18"/>
      <c r="B37" s="19"/>
      <c r="C37" s="20"/>
      <c r="D37" s="21"/>
      <c r="E37" s="22"/>
      <c r="F37" s="20"/>
      <c r="G37" s="41"/>
      <c r="H37" s="60"/>
      <c r="I37" s="39" t="s">
        <v>109</v>
      </c>
      <c r="J37" s="44" t="s">
        <v>136</v>
      </c>
      <c r="K37" s="67"/>
      <c r="L37" s="67"/>
      <c r="M37" s="67"/>
      <c r="N37" s="57">
        <v>30.8</v>
      </c>
      <c r="O37" s="99">
        <v>30.8</v>
      </c>
      <c r="P37" s="57">
        <v>30.8</v>
      </c>
      <c r="Q37" s="57">
        <v>0</v>
      </c>
      <c r="R37" s="86"/>
      <c r="S37" s="3"/>
      <c r="T37" s="3"/>
      <c r="U37" s="3"/>
    </row>
    <row r="38" spans="1:21" ht="23.25" customHeight="1">
      <c r="A38" s="18"/>
      <c r="B38" s="19"/>
      <c r="C38" s="20"/>
      <c r="D38" s="21"/>
      <c r="E38" s="22"/>
      <c r="F38" s="20"/>
      <c r="G38" s="44"/>
      <c r="H38" s="88"/>
      <c r="I38" s="37" t="s">
        <v>152</v>
      </c>
      <c r="J38" s="41" t="s">
        <v>119</v>
      </c>
      <c r="K38" s="29"/>
      <c r="L38" s="29"/>
      <c r="M38" s="29"/>
      <c r="N38" s="56">
        <v>11</v>
      </c>
      <c r="O38" s="61">
        <v>0</v>
      </c>
      <c r="P38" s="56">
        <v>11</v>
      </c>
      <c r="Q38" s="56">
        <v>0</v>
      </c>
      <c r="R38" s="86"/>
      <c r="S38" s="3"/>
      <c r="T38" s="3"/>
      <c r="U38" s="3"/>
    </row>
    <row r="39" spans="1:21" ht="23.25" customHeight="1">
      <c r="A39" s="18"/>
      <c r="B39" s="19"/>
      <c r="C39" s="20"/>
      <c r="D39" s="21"/>
      <c r="E39" s="22"/>
      <c r="F39" s="20"/>
      <c r="G39" s="44"/>
      <c r="H39" s="88"/>
      <c r="I39" s="44"/>
      <c r="J39" s="44"/>
      <c r="K39" s="29"/>
      <c r="L39" s="29"/>
      <c r="M39" s="29"/>
      <c r="N39" s="56"/>
      <c r="O39" s="61"/>
      <c r="P39" s="56"/>
      <c r="Q39" s="56"/>
      <c r="R39" s="86"/>
      <c r="S39" s="3"/>
      <c r="T39" s="3"/>
      <c r="U39" s="3"/>
    </row>
    <row r="40" spans="1:21" ht="23.25" customHeight="1">
      <c r="A40" s="18"/>
      <c r="B40" s="19"/>
      <c r="C40" s="20"/>
      <c r="D40" s="21"/>
      <c r="E40" s="22"/>
      <c r="F40" s="20"/>
      <c r="G40" s="44"/>
      <c r="H40" s="88"/>
      <c r="I40" s="44"/>
      <c r="J40" s="44"/>
      <c r="K40" s="29"/>
      <c r="L40" s="29"/>
      <c r="M40" s="29"/>
      <c r="N40" s="56"/>
      <c r="O40" s="61"/>
      <c r="P40" s="56"/>
      <c r="Q40" s="56"/>
      <c r="R40" s="86"/>
      <c r="S40" s="3"/>
      <c r="T40" s="3"/>
      <c r="U40" s="3"/>
    </row>
    <row r="41" spans="1:21" ht="23.25" customHeight="1">
      <c r="A41" s="18"/>
      <c r="B41" s="19"/>
      <c r="C41" s="20"/>
      <c r="D41" s="21"/>
      <c r="E41" s="22"/>
      <c r="F41" s="20"/>
      <c r="G41" s="44"/>
      <c r="H41" s="88"/>
      <c r="I41" s="44"/>
      <c r="J41" s="44"/>
      <c r="K41" s="29"/>
      <c r="L41" s="29"/>
      <c r="M41" s="29"/>
      <c r="N41" s="56"/>
      <c r="O41" s="61"/>
      <c r="P41" s="56"/>
      <c r="Q41" s="56"/>
      <c r="R41" s="86"/>
      <c r="S41" s="3"/>
      <c r="T41" s="3"/>
      <c r="U41" s="3"/>
    </row>
    <row r="42" spans="1:21" ht="23.25" customHeight="1">
      <c r="A42" s="18"/>
      <c r="B42" s="19"/>
      <c r="C42" s="20"/>
      <c r="D42" s="21"/>
      <c r="E42" s="22"/>
      <c r="F42" s="20"/>
      <c r="G42" s="44"/>
      <c r="H42" s="88"/>
      <c r="I42" s="44"/>
      <c r="J42" s="44"/>
      <c r="K42" s="29"/>
      <c r="L42" s="29"/>
      <c r="M42" s="29"/>
      <c r="N42" s="56"/>
      <c r="O42" s="61"/>
      <c r="P42" s="56"/>
      <c r="Q42" s="56"/>
      <c r="R42" s="86"/>
      <c r="S42" s="3"/>
      <c r="T42" s="3"/>
      <c r="U42" s="3"/>
    </row>
    <row r="43" spans="1:21" ht="23.25" customHeight="1">
      <c r="A43" s="18"/>
      <c r="B43" s="19"/>
      <c r="C43" s="20"/>
      <c r="D43" s="21"/>
      <c r="E43" s="22"/>
      <c r="F43" s="20"/>
      <c r="G43" s="44"/>
      <c r="H43" s="88"/>
      <c r="I43" s="44"/>
      <c r="J43" s="44"/>
      <c r="K43" s="29"/>
      <c r="L43" s="29"/>
      <c r="M43" s="29"/>
      <c r="N43" s="56"/>
      <c r="O43" s="61"/>
      <c r="P43" s="56"/>
      <c r="Q43" s="56"/>
      <c r="R43" s="86"/>
      <c r="S43" s="3"/>
      <c r="T43" s="3"/>
      <c r="U43" s="3"/>
    </row>
    <row r="44" spans="1:21" ht="38.25" customHeight="1">
      <c r="A44" s="18"/>
      <c r="B44" s="19">
        <v>101800</v>
      </c>
      <c r="C44" s="20" t="s">
        <v>36</v>
      </c>
      <c r="D44" s="21"/>
      <c r="E44" s="22" t="s">
        <v>2</v>
      </c>
      <c r="F44" s="20"/>
      <c r="G44" s="37" t="s">
        <v>56</v>
      </c>
      <c r="H44" s="52" t="s">
        <v>69</v>
      </c>
      <c r="I44" s="44"/>
      <c r="J44" s="54"/>
      <c r="K44" s="29"/>
      <c r="L44" s="29"/>
      <c r="M44" s="29"/>
      <c r="N44" s="56">
        <f>SUM(N45:N56)</f>
        <v>3014.5</v>
      </c>
      <c r="O44" s="61">
        <f>SUM(O45:O56)</f>
        <v>1931.9</v>
      </c>
      <c r="P44" s="56">
        <f>SUM(P45:P56)</f>
        <v>3014.5</v>
      </c>
      <c r="Q44" s="56">
        <f>SUM(Q45:Q56)</f>
        <v>2795</v>
      </c>
      <c r="R44" s="86"/>
      <c r="S44" s="3">
        <v>14</v>
      </c>
      <c r="T44" s="3"/>
      <c r="U44" s="3" t="s">
        <v>38</v>
      </c>
    </row>
    <row r="45" spans="1:21" ht="12.75" customHeight="1">
      <c r="A45" s="18"/>
      <c r="B45" s="19"/>
      <c r="C45" s="20"/>
      <c r="D45" s="21"/>
      <c r="E45" s="22"/>
      <c r="F45" s="20"/>
      <c r="G45" s="38"/>
      <c r="H45" s="53"/>
      <c r="I45" s="47"/>
      <c r="J45" s="55" t="s">
        <v>98</v>
      </c>
      <c r="K45" s="65" t="s">
        <v>108</v>
      </c>
      <c r="L45" s="75" t="s">
        <v>86</v>
      </c>
      <c r="M45" s="70" t="s">
        <v>147</v>
      </c>
      <c r="N45" s="59">
        <v>2795</v>
      </c>
      <c r="O45" s="97">
        <v>1931.9</v>
      </c>
      <c r="P45" s="59">
        <v>2795</v>
      </c>
      <c r="Q45" s="59">
        <v>2795</v>
      </c>
      <c r="R45" s="86"/>
      <c r="S45" s="3"/>
      <c r="T45" s="3"/>
      <c r="U45" s="3"/>
    </row>
    <row r="46" spans="1:21" ht="12.75" customHeight="1">
      <c r="A46" s="18"/>
      <c r="B46" s="19"/>
      <c r="C46" s="20"/>
      <c r="D46" s="21"/>
      <c r="E46" s="22"/>
      <c r="F46" s="20"/>
      <c r="G46" s="38"/>
      <c r="H46" s="53"/>
      <c r="I46" s="47"/>
      <c r="J46" s="41" t="s">
        <v>117</v>
      </c>
      <c r="K46" s="74"/>
      <c r="L46" s="75"/>
      <c r="M46" s="75"/>
      <c r="N46" s="59"/>
      <c r="O46" s="97"/>
      <c r="P46" s="59"/>
      <c r="Q46" s="59"/>
      <c r="R46" s="86"/>
      <c r="S46" s="3"/>
      <c r="T46" s="3"/>
      <c r="U46" s="3"/>
    </row>
    <row r="47" spans="1:21" ht="12.75" customHeight="1">
      <c r="A47" s="18"/>
      <c r="B47" s="19"/>
      <c r="C47" s="20"/>
      <c r="D47" s="21"/>
      <c r="E47" s="22"/>
      <c r="F47" s="20"/>
      <c r="G47" s="39"/>
      <c r="H47" s="51"/>
      <c r="I47" s="37"/>
      <c r="J47" s="39" t="s">
        <v>99</v>
      </c>
      <c r="K47" s="66"/>
      <c r="L47" s="67"/>
      <c r="M47" s="67"/>
      <c r="N47" s="56"/>
      <c r="O47" s="61"/>
      <c r="P47" s="56"/>
      <c r="Q47" s="56"/>
      <c r="R47" s="86"/>
      <c r="S47" s="3"/>
      <c r="T47" s="3"/>
      <c r="U47" s="3"/>
    </row>
    <row r="48" spans="1:21" ht="12.75" customHeight="1">
      <c r="A48" s="18"/>
      <c r="B48" s="19"/>
      <c r="C48" s="20"/>
      <c r="D48" s="21"/>
      <c r="E48" s="22"/>
      <c r="F48" s="20"/>
      <c r="G48" s="37"/>
      <c r="H48" s="51"/>
      <c r="I48" s="37"/>
      <c r="J48" s="39" t="s">
        <v>119</v>
      </c>
      <c r="K48" s="87"/>
      <c r="L48" s="29"/>
      <c r="M48" s="29"/>
      <c r="N48" s="56"/>
      <c r="O48" s="61"/>
      <c r="P48" s="56"/>
      <c r="Q48" s="56"/>
      <c r="R48" s="86"/>
      <c r="S48" s="3"/>
      <c r="T48" s="3"/>
      <c r="U48" s="3"/>
    </row>
    <row r="49" spans="1:21" ht="12.75" customHeight="1">
      <c r="A49" s="18"/>
      <c r="B49" s="19"/>
      <c r="C49" s="20"/>
      <c r="D49" s="21"/>
      <c r="E49" s="22"/>
      <c r="F49" s="20"/>
      <c r="G49" s="37"/>
      <c r="H49" s="51"/>
      <c r="I49" s="37"/>
      <c r="J49" s="39" t="s">
        <v>131</v>
      </c>
      <c r="K49" s="87"/>
      <c r="L49" s="29"/>
      <c r="M49" s="29"/>
      <c r="N49" s="56"/>
      <c r="O49" s="61"/>
      <c r="P49" s="56"/>
      <c r="Q49" s="56"/>
      <c r="R49" s="86"/>
      <c r="S49" s="3"/>
      <c r="T49" s="3"/>
      <c r="U49" s="3"/>
    </row>
    <row r="50" spans="1:21" ht="12.75" customHeight="1">
      <c r="A50" s="18"/>
      <c r="B50" s="19"/>
      <c r="C50" s="20"/>
      <c r="D50" s="21"/>
      <c r="E50" s="22"/>
      <c r="F50" s="20"/>
      <c r="G50" s="37"/>
      <c r="H50" s="51"/>
      <c r="I50" s="37"/>
      <c r="J50" s="39" t="s">
        <v>122</v>
      </c>
      <c r="K50" s="87"/>
      <c r="L50" s="29"/>
      <c r="M50" s="29"/>
      <c r="N50" s="56"/>
      <c r="O50" s="61"/>
      <c r="P50" s="56"/>
      <c r="Q50" s="56"/>
      <c r="R50" s="86"/>
      <c r="S50" s="3"/>
      <c r="T50" s="3"/>
      <c r="U50" s="3"/>
    </row>
    <row r="51" spans="1:21" ht="12.75" customHeight="1">
      <c r="A51" s="18"/>
      <c r="B51" s="19"/>
      <c r="C51" s="20"/>
      <c r="D51" s="21"/>
      <c r="E51" s="22"/>
      <c r="F51" s="20"/>
      <c r="G51" s="37"/>
      <c r="H51" s="51"/>
      <c r="I51" s="37"/>
      <c r="J51" s="39" t="s">
        <v>140</v>
      </c>
      <c r="K51" s="87"/>
      <c r="L51" s="29"/>
      <c r="M51" s="29"/>
      <c r="N51" s="56"/>
      <c r="O51" s="61"/>
      <c r="P51" s="56"/>
      <c r="Q51" s="56"/>
      <c r="R51" s="86"/>
      <c r="S51" s="3"/>
      <c r="T51" s="3"/>
      <c r="U51" s="3"/>
    </row>
    <row r="52" spans="1:21" ht="12.75" customHeight="1">
      <c r="A52" s="18"/>
      <c r="B52" s="19"/>
      <c r="C52" s="20"/>
      <c r="D52" s="21"/>
      <c r="E52" s="22"/>
      <c r="F52" s="20"/>
      <c r="G52" s="37"/>
      <c r="H52" s="51"/>
      <c r="I52" s="37"/>
      <c r="J52" s="39" t="s">
        <v>120</v>
      </c>
      <c r="K52" s="87"/>
      <c r="L52" s="29"/>
      <c r="M52" s="29"/>
      <c r="N52" s="56"/>
      <c r="O52" s="61"/>
      <c r="P52" s="56"/>
      <c r="Q52" s="56"/>
      <c r="R52" s="86"/>
      <c r="S52" s="3"/>
      <c r="T52" s="3"/>
      <c r="U52" s="3"/>
    </row>
    <row r="53" spans="1:21" ht="12.75" customHeight="1">
      <c r="A53" s="18"/>
      <c r="B53" s="19"/>
      <c r="C53" s="20"/>
      <c r="D53" s="21"/>
      <c r="E53" s="22"/>
      <c r="F53" s="20"/>
      <c r="G53" s="37"/>
      <c r="H53" s="51"/>
      <c r="I53" s="37"/>
      <c r="J53" s="41" t="s">
        <v>114</v>
      </c>
      <c r="K53" s="83"/>
      <c r="L53" s="29"/>
      <c r="M53" s="73"/>
      <c r="N53" s="56"/>
      <c r="O53" s="61"/>
      <c r="P53" s="56"/>
      <c r="Q53" s="56"/>
      <c r="R53" s="86"/>
      <c r="S53" s="3"/>
      <c r="T53" s="3"/>
      <c r="U53" s="3"/>
    </row>
    <row r="54" spans="1:21" ht="12.75" customHeight="1">
      <c r="A54" s="18"/>
      <c r="B54" s="19"/>
      <c r="C54" s="20"/>
      <c r="D54" s="21"/>
      <c r="E54" s="22"/>
      <c r="F54" s="20"/>
      <c r="G54" s="37"/>
      <c r="H54" s="51"/>
      <c r="I54" s="37"/>
      <c r="J54" s="41" t="s">
        <v>121</v>
      </c>
      <c r="K54" s="83"/>
      <c r="L54" s="29"/>
      <c r="M54" s="73"/>
      <c r="N54" s="56"/>
      <c r="O54" s="61"/>
      <c r="P54" s="56"/>
      <c r="Q54" s="56"/>
      <c r="R54" s="86"/>
      <c r="S54" s="3"/>
      <c r="T54" s="3"/>
      <c r="U54" s="3"/>
    </row>
    <row r="55" spans="1:21" ht="12.75" customHeight="1">
      <c r="A55" s="18"/>
      <c r="B55" s="19"/>
      <c r="C55" s="20"/>
      <c r="D55" s="21"/>
      <c r="E55" s="22"/>
      <c r="F55" s="20"/>
      <c r="G55" s="37"/>
      <c r="H55" s="51"/>
      <c r="I55" s="37"/>
      <c r="J55" s="41" t="s">
        <v>118</v>
      </c>
      <c r="K55" s="83"/>
      <c r="L55" s="29"/>
      <c r="M55" s="73"/>
      <c r="N55" s="56"/>
      <c r="O55" s="61"/>
      <c r="P55" s="56"/>
      <c r="Q55" s="56"/>
      <c r="R55" s="86"/>
      <c r="S55" s="3"/>
      <c r="T55" s="3"/>
      <c r="U55" s="3"/>
    </row>
    <row r="56" spans="1:21" ht="12.75" customHeight="1">
      <c r="A56" s="18"/>
      <c r="B56" s="19"/>
      <c r="C56" s="20"/>
      <c r="D56" s="21"/>
      <c r="E56" s="22"/>
      <c r="F56" s="20"/>
      <c r="G56" s="37"/>
      <c r="H56" s="51"/>
      <c r="I56" s="37"/>
      <c r="J56" s="41" t="s">
        <v>119</v>
      </c>
      <c r="K56" s="83"/>
      <c r="L56" s="29"/>
      <c r="M56" s="73"/>
      <c r="N56" s="56">
        <v>219.5</v>
      </c>
      <c r="O56" s="61"/>
      <c r="P56" s="56">
        <v>219.5</v>
      </c>
      <c r="Q56" s="56">
        <v>0</v>
      </c>
      <c r="R56" s="86"/>
      <c r="S56" s="3"/>
      <c r="T56" s="3"/>
      <c r="U56" s="3"/>
    </row>
    <row r="57" spans="1:21" ht="44.25" customHeight="1">
      <c r="A57" s="18"/>
      <c r="B57" s="19">
        <v>101900</v>
      </c>
      <c r="C57" s="20" t="s">
        <v>36</v>
      </c>
      <c r="D57" s="21"/>
      <c r="E57" s="22" t="s">
        <v>3</v>
      </c>
      <c r="F57" s="20"/>
      <c r="G57" s="37"/>
      <c r="H57" s="90" t="s">
        <v>155</v>
      </c>
      <c r="I57" s="37"/>
      <c r="J57" s="54"/>
      <c r="K57" s="29"/>
      <c r="L57" s="29"/>
      <c r="M57" s="29"/>
      <c r="N57" s="56">
        <f>SUM(N44+N34+N21+N17+N16+N11+N36)</f>
        <v>11918.8</v>
      </c>
      <c r="O57" s="61">
        <f>SUM(O44+O34+O21+O17+O16+O11+O36)</f>
        <v>9868.9</v>
      </c>
      <c r="P57" s="56">
        <f>SUM(P44+P34+P21+P17+P16+P11+P36)</f>
        <v>11918.8</v>
      </c>
      <c r="Q57" s="56">
        <f>SUM(Q44+Q34+Q21+Q17+Q16+Q11+Q36)</f>
        <v>7976.799999999999</v>
      </c>
      <c r="R57" s="86"/>
      <c r="S57" s="3">
        <v>14</v>
      </c>
      <c r="T57" s="3"/>
      <c r="U57" s="3" t="s">
        <v>38</v>
      </c>
    </row>
    <row r="58" spans="1:21" ht="12.75" customHeight="1">
      <c r="A58" s="18"/>
      <c r="B58" s="19">
        <v>100000</v>
      </c>
      <c r="C58" s="20" t="s">
        <v>36</v>
      </c>
      <c r="D58" s="21">
        <v>101900</v>
      </c>
      <c r="E58" s="22" t="s">
        <v>3</v>
      </c>
      <c r="F58" s="20">
        <v>101901</v>
      </c>
      <c r="G58" s="77"/>
      <c r="H58" s="78"/>
      <c r="I58" s="77"/>
      <c r="J58" s="77"/>
      <c r="K58" s="79"/>
      <c r="L58" s="79"/>
      <c r="M58" s="79"/>
      <c r="N58" s="80"/>
      <c r="O58" s="100"/>
      <c r="P58" s="80"/>
      <c r="Q58" s="80"/>
      <c r="R58" s="81"/>
      <c r="S58" s="3">
        <v>3</v>
      </c>
      <c r="T58" s="3">
        <v>0</v>
      </c>
      <c r="U58" s="3" t="s">
        <v>38</v>
      </c>
    </row>
    <row r="62" ht="12.75">
      <c r="H62" s="82" t="s">
        <v>87</v>
      </c>
    </row>
  </sheetData>
  <sheetProtection/>
  <mergeCells count="12">
    <mergeCell ref="K6:M6"/>
    <mergeCell ref="N6:O6"/>
    <mergeCell ref="P6:P7"/>
    <mergeCell ref="Q6:Q7"/>
    <mergeCell ref="O2:R3"/>
    <mergeCell ref="J3:N3"/>
    <mergeCell ref="G4:R4"/>
    <mergeCell ref="G5:I7"/>
    <mergeCell ref="J5:J7"/>
    <mergeCell ref="K5:M5"/>
    <mergeCell ref="N5:Q5"/>
    <mergeCell ref="R5:R7"/>
  </mergeCells>
  <printOptions gridLines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57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showGridLines="0" zoomScale="75" zoomScaleNormal="75" zoomScalePageLayoutView="0" workbookViewId="0" topLeftCell="A4">
      <selection activeCell="P12" sqref="P12"/>
    </sheetView>
  </sheetViews>
  <sheetFormatPr defaultColWidth="9.00390625" defaultRowHeight="12.75"/>
  <cols>
    <col min="1" max="1" width="2.125" style="2" customWidth="1"/>
    <col min="2" max="6" width="0" style="2" hidden="1" customWidth="1"/>
    <col min="7" max="7" width="6.75390625" style="2" customWidth="1"/>
    <col min="8" max="8" width="38.25390625" style="2" customWidth="1"/>
    <col min="9" max="9" width="9.375" style="2" customWidth="1"/>
    <col min="10" max="10" width="16.375" style="2" customWidth="1"/>
    <col min="11" max="11" width="45.625" style="2" customWidth="1"/>
    <col min="12" max="12" width="15.75390625" style="2" customWidth="1"/>
    <col min="13" max="13" width="28.25390625" style="2" customWidth="1"/>
    <col min="14" max="14" width="14.125" style="2" customWidth="1"/>
    <col min="15" max="15" width="14.25390625" style="2" customWidth="1"/>
    <col min="16" max="16" width="14.75390625" style="2" customWidth="1"/>
    <col min="17" max="17" width="13.25390625" style="2" customWidth="1"/>
    <col min="18" max="18" width="10.875" style="2" customWidth="1"/>
    <col min="19" max="19" width="12.875" style="2" customWidth="1"/>
    <col min="20" max="20" width="13.75390625" style="2" customWidth="1"/>
    <col min="21" max="23" width="0" style="2" hidden="1" customWidth="1"/>
    <col min="24" max="16384" width="9.125" style="2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1"/>
      <c r="B2" s="3"/>
      <c r="C2" s="3"/>
      <c r="D2" s="3"/>
      <c r="E2" s="3"/>
      <c r="F2" s="3"/>
      <c r="G2" s="4"/>
      <c r="H2" s="5"/>
      <c r="I2" s="6"/>
      <c r="J2" s="6"/>
      <c r="K2" s="6"/>
      <c r="L2" s="6"/>
      <c r="M2" s="6"/>
      <c r="N2" s="6"/>
      <c r="O2" s="104"/>
      <c r="P2" s="104"/>
      <c r="Q2" s="104"/>
      <c r="R2" s="104"/>
      <c r="S2" s="104"/>
      <c r="T2" s="104"/>
      <c r="U2" s="1"/>
      <c r="V2" s="1"/>
      <c r="W2" s="1"/>
    </row>
    <row r="3" spans="1:23" ht="45" customHeight="1">
      <c r="A3" s="1"/>
      <c r="B3" s="1"/>
      <c r="C3" s="1"/>
      <c r="D3" s="1"/>
      <c r="E3" s="1"/>
      <c r="F3" s="1"/>
      <c r="G3" s="7"/>
      <c r="H3" s="6"/>
      <c r="I3" s="6"/>
      <c r="J3" s="105"/>
      <c r="K3" s="105"/>
      <c r="L3" s="105"/>
      <c r="M3" s="105"/>
      <c r="N3" s="105"/>
      <c r="O3" s="104"/>
      <c r="P3" s="104"/>
      <c r="Q3" s="104"/>
      <c r="R3" s="104"/>
      <c r="S3" s="104"/>
      <c r="T3" s="104"/>
      <c r="U3" s="1"/>
      <c r="V3" s="1"/>
      <c r="W3" s="1"/>
    </row>
    <row r="4" spans="1:23" ht="19.5" customHeight="1">
      <c r="A4" s="1"/>
      <c r="B4" s="1"/>
      <c r="C4" s="1"/>
      <c r="D4" s="1"/>
      <c r="E4" s="1"/>
      <c r="F4" s="1"/>
      <c r="G4" s="106" t="s">
        <v>142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"/>
      <c r="V4" s="1"/>
      <c r="W4" s="1"/>
    </row>
    <row r="5" spans="1:23" ht="24" customHeight="1">
      <c r="A5" s="1"/>
      <c r="B5" s="8"/>
      <c r="C5" s="8"/>
      <c r="D5" s="8"/>
      <c r="E5" s="8"/>
      <c r="F5" s="9"/>
      <c r="G5" s="107" t="s">
        <v>6</v>
      </c>
      <c r="H5" s="107"/>
      <c r="I5" s="107"/>
      <c r="J5" s="108" t="s">
        <v>7</v>
      </c>
      <c r="K5" s="102" t="s">
        <v>8</v>
      </c>
      <c r="L5" s="102"/>
      <c r="M5" s="102"/>
      <c r="N5" s="102" t="s">
        <v>9</v>
      </c>
      <c r="O5" s="102"/>
      <c r="P5" s="102"/>
      <c r="Q5" s="102"/>
      <c r="R5" s="102"/>
      <c r="S5" s="112"/>
      <c r="T5" s="107" t="s">
        <v>10</v>
      </c>
      <c r="U5" s="1"/>
      <c r="V5" s="1"/>
      <c r="W5" s="1"/>
    </row>
    <row r="6" spans="1:23" ht="31.5" customHeight="1">
      <c r="A6" s="1"/>
      <c r="B6" s="8"/>
      <c r="C6" s="8"/>
      <c r="D6" s="8"/>
      <c r="E6" s="8"/>
      <c r="F6" s="9"/>
      <c r="G6" s="107"/>
      <c r="H6" s="107"/>
      <c r="I6" s="107"/>
      <c r="J6" s="108"/>
      <c r="K6" s="110" t="s">
        <v>75</v>
      </c>
      <c r="L6" s="107"/>
      <c r="M6" s="111"/>
      <c r="N6" s="107" t="s">
        <v>11</v>
      </c>
      <c r="O6" s="111"/>
      <c r="P6" s="111" t="s">
        <v>12</v>
      </c>
      <c r="Q6" s="111" t="s">
        <v>13</v>
      </c>
      <c r="R6" s="111" t="s">
        <v>14</v>
      </c>
      <c r="S6" s="113"/>
      <c r="T6" s="107"/>
      <c r="U6" s="1"/>
      <c r="V6" s="1"/>
      <c r="W6" s="1"/>
    </row>
    <row r="7" spans="1:23" ht="55.5" customHeight="1">
      <c r="A7" s="1"/>
      <c r="B7" s="8"/>
      <c r="C7" s="8"/>
      <c r="D7" s="8"/>
      <c r="E7" s="8"/>
      <c r="F7" s="9"/>
      <c r="G7" s="107"/>
      <c r="H7" s="107"/>
      <c r="I7" s="107"/>
      <c r="J7" s="109"/>
      <c r="K7" s="11" t="s">
        <v>15</v>
      </c>
      <c r="L7" s="12" t="s">
        <v>16</v>
      </c>
      <c r="M7" s="12" t="s">
        <v>17</v>
      </c>
      <c r="N7" s="12" t="s">
        <v>18</v>
      </c>
      <c r="O7" s="13" t="s">
        <v>19</v>
      </c>
      <c r="P7" s="112"/>
      <c r="Q7" s="102"/>
      <c r="R7" s="11" t="s">
        <v>20</v>
      </c>
      <c r="S7" s="13" t="s">
        <v>21</v>
      </c>
      <c r="T7" s="102"/>
      <c r="U7" s="1"/>
      <c r="V7" s="1"/>
      <c r="W7" s="1"/>
    </row>
    <row r="8" spans="1:23" ht="12.75" customHeight="1">
      <c r="A8" s="1"/>
      <c r="B8" s="8"/>
      <c r="C8" s="8"/>
      <c r="D8" s="14"/>
      <c r="E8" s="8"/>
      <c r="F8" s="9"/>
      <c r="G8" s="15" t="s">
        <v>22</v>
      </c>
      <c r="H8" s="16" t="s">
        <v>23</v>
      </c>
      <c r="I8" s="17" t="s">
        <v>24</v>
      </c>
      <c r="J8" s="10" t="s">
        <v>25</v>
      </c>
      <c r="K8" s="10" t="s">
        <v>26</v>
      </c>
      <c r="L8" s="10" t="s">
        <v>27</v>
      </c>
      <c r="M8" s="10" t="s">
        <v>28</v>
      </c>
      <c r="N8" s="64" t="s">
        <v>29</v>
      </c>
      <c r="O8" s="64" t="s">
        <v>30</v>
      </c>
      <c r="P8" s="64" t="s">
        <v>31</v>
      </c>
      <c r="Q8" s="64" t="s">
        <v>32</v>
      </c>
      <c r="R8" s="64" t="s">
        <v>33</v>
      </c>
      <c r="S8" s="64" t="s">
        <v>34</v>
      </c>
      <c r="T8" s="64" t="s">
        <v>35</v>
      </c>
      <c r="U8" s="1"/>
      <c r="V8" s="1"/>
      <c r="W8" s="1"/>
    </row>
    <row r="9" spans="1:23" ht="23.25" customHeight="1">
      <c r="A9" s="18"/>
      <c r="B9" s="19">
        <v>100000</v>
      </c>
      <c r="C9" s="20" t="s">
        <v>36</v>
      </c>
      <c r="D9" s="21"/>
      <c r="E9" s="22" t="s">
        <v>37</v>
      </c>
      <c r="F9" s="20"/>
      <c r="G9" s="23"/>
      <c r="H9" s="63" t="s">
        <v>40</v>
      </c>
      <c r="I9" s="23" t="s">
        <v>42</v>
      </c>
      <c r="J9" s="24"/>
      <c r="K9" s="25"/>
      <c r="L9" s="25"/>
      <c r="M9" s="25"/>
      <c r="N9" s="26"/>
      <c r="O9" s="26"/>
      <c r="P9" s="26"/>
      <c r="Q9" s="26"/>
      <c r="R9" s="26"/>
      <c r="S9" s="26"/>
      <c r="T9" s="27"/>
      <c r="U9" s="3">
        <v>945</v>
      </c>
      <c r="V9" s="3"/>
      <c r="W9" s="3" t="s">
        <v>38</v>
      </c>
    </row>
    <row r="10" spans="1:23" ht="72" customHeight="1">
      <c r="A10" s="18"/>
      <c r="B10" s="19">
        <v>100100</v>
      </c>
      <c r="C10" s="20" t="s">
        <v>36</v>
      </c>
      <c r="D10" s="21"/>
      <c r="E10" s="22" t="s">
        <v>39</v>
      </c>
      <c r="F10" s="20"/>
      <c r="G10" s="37"/>
      <c r="H10" s="46" t="s">
        <v>41</v>
      </c>
      <c r="I10" s="28" t="s">
        <v>43</v>
      </c>
      <c r="J10" s="54"/>
      <c r="K10" s="29"/>
      <c r="L10" s="29"/>
      <c r="M10" s="29"/>
      <c r="N10" s="30"/>
      <c r="O10" s="30"/>
      <c r="P10" s="30"/>
      <c r="Q10" s="30"/>
      <c r="R10" s="30"/>
      <c r="S10" s="30"/>
      <c r="T10" s="31"/>
      <c r="U10" s="3">
        <v>14</v>
      </c>
      <c r="V10" s="3"/>
      <c r="W10" s="3" t="s">
        <v>38</v>
      </c>
    </row>
    <row r="11" spans="1:23" ht="43.5" customHeight="1">
      <c r="A11" s="18"/>
      <c r="B11" s="19">
        <v>100000</v>
      </c>
      <c r="C11" s="20" t="s">
        <v>36</v>
      </c>
      <c r="D11" s="21">
        <v>100100</v>
      </c>
      <c r="E11" s="22" t="s">
        <v>39</v>
      </c>
      <c r="F11" s="20">
        <v>100101</v>
      </c>
      <c r="G11" s="38">
        <v>1</v>
      </c>
      <c r="H11" s="48" t="s">
        <v>44</v>
      </c>
      <c r="I11" s="32" t="s">
        <v>45</v>
      </c>
      <c r="J11" s="38"/>
      <c r="K11" s="65"/>
      <c r="L11" s="33"/>
      <c r="M11" s="33"/>
      <c r="N11" s="59">
        <f aca="true" t="shared" si="0" ref="N11:S11">SUM(N12:N15)</f>
        <v>16401.10558</v>
      </c>
      <c r="O11" s="59">
        <f t="shared" si="0"/>
        <v>15720.29108</v>
      </c>
      <c r="P11" s="34">
        <f t="shared" si="0"/>
        <v>17660.88235</v>
      </c>
      <c r="Q11" s="34">
        <f t="shared" si="0"/>
        <v>16518.379999999997</v>
      </c>
      <c r="R11" s="34">
        <f t="shared" si="0"/>
        <v>16517.35</v>
      </c>
      <c r="S11" s="34">
        <f t="shared" si="0"/>
        <v>16441.7</v>
      </c>
      <c r="T11" s="86"/>
      <c r="U11" s="3">
        <v>3</v>
      </c>
      <c r="V11" s="3">
        <v>0</v>
      </c>
      <c r="W11" s="3" t="s">
        <v>38</v>
      </c>
    </row>
    <row r="12" spans="1:23" ht="101.25" customHeight="1">
      <c r="A12" s="18"/>
      <c r="B12" s="19"/>
      <c r="C12" s="20"/>
      <c r="D12" s="21"/>
      <c r="E12" s="22"/>
      <c r="F12" s="20"/>
      <c r="G12" s="41" t="s">
        <v>111</v>
      </c>
      <c r="H12" s="42" t="s">
        <v>46</v>
      </c>
      <c r="I12" s="44" t="s">
        <v>47</v>
      </c>
      <c r="J12" s="41" t="s">
        <v>89</v>
      </c>
      <c r="K12" s="66" t="s">
        <v>106</v>
      </c>
      <c r="L12" s="68" t="s">
        <v>110</v>
      </c>
      <c r="M12" s="67" t="s">
        <v>144</v>
      </c>
      <c r="N12" s="56">
        <v>1106.31954</v>
      </c>
      <c r="O12" s="61">
        <v>1106.31954</v>
      </c>
      <c r="P12" s="56">
        <v>1186.773</v>
      </c>
      <c r="Q12" s="56">
        <v>1236.48</v>
      </c>
      <c r="R12" s="56">
        <v>1236.48</v>
      </c>
      <c r="S12" s="56">
        <v>1236.48</v>
      </c>
      <c r="T12" s="86"/>
      <c r="U12" s="3"/>
      <c r="V12" s="3"/>
      <c r="W12" s="3"/>
    </row>
    <row r="13" spans="1:23" ht="69" customHeight="1">
      <c r="A13" s="18"/>
      <c r="B13" s="19"/>
      <c r="C13" s="20"/>
      <c r="D13" s="21"/>
      <c r="E13" s="22"/>
      <c r="F13" s="20"/>
      <c r="G13" s="45" t="s">
        <v>112</v>
      </c>
      <c r="H13" s="42" t="s">
        <v>48</v>
      </c>
      <c r="I13" s="49" t="s">
        <v>49</v>
      </c>
      <c r="J13" s="45" t="s">
        <v>90</v>
      </c>
      <c r="K13" s="71" t="s">
        <v>107</v>
      </c>
      <c r="L13" s="68" t="s">
        <v>113</v>
      </c>
      <c r="M13" s="67" t="s">
        <v>145</v>
      </c>
      <c r="N13" s="58">
        <v>13957.526</v>
      </c>
      <c r="O13" s="62">
        <v>13276.71154</v>
      </c>
      <c r="P13" s="58">
        <v>15132.60935</v>
      </c>
      <c r="Q13" s="58">
        <v>13910.4</v>
      </c>
      <c r="R13" s="58">
        <v>13909.37</v>
      </c>
      <c r="S13" s="58">
        <v>14049.9</v>
      </c>
      <c r="T13" s="86"/>
      <c r="U13" s="3"/>
      <c r="V13" s="3"/>
      <c r="W13" s="3"/>
    </row>
    <row r="14" spans="1:23" ht="54" customHeight="1">
      <c r="A14" s="18"/>
      <c r="B14" s="19"/>
      <c r="C14" s="20"/>
      <c r="D14" s="21"/>
      <c r="E14" s="22"/>
      <c r="F14" s="20"/>
      <c r="G14" s="45" t="s">
        <v>50</v>
      </c>
      <c r="H14" s="42" t="s">
        <v>51</v>
      </c>
      <c r="I14" s="43"/>
      <c r="J14" s="45" t="s">
        <v>91</v>
      </c>
      <c r="K14" s="71" t="s">
        <v>107</v>
      </c>
      <c r="L14" s="72" t="s">
        <v>113</v>
      </c>
      <c r="M14" s="69" t="s">
        <v>146</v>
      </c>
      <c r="N14" s="58">
        <v>75</v>
      </c>
      <c r="O14" s="62">
        <v>75</v>
      </c>
      <c r="P14" s="58">
        <v>75</v>
      </c>
      <c r="Q14" s="58">
        <v>105</v>
      </c>
      <c r="R14" s="58">
        <v>105</v>
      </c>
      <c r="S14" s="58">
        <v>105</v>
      </c>
      <c r="T14" s="86"/>
      <c r="U14" s="3"/>
      <c r="V14" s="3"/>
      <c r="W14" s="3"/>
    </row>
    <row r="15" spans="1:23" ht="36" customHeight="1">
      <c r="A15" s="18"/>
      <c r="B15" s="19"/>
      <c r="C15" s="20"/>
      <c r="D15" s="21"/>
      <c r="E15" s="22"/>
      <c r="F15" s="20"/>
      <c r="G15" s="35">
        <v>4</v>
      </c>
      <c r="H15" s="42" t="s">
        <v>133</v>
      </c>
      <c r="I15" s="44" t="s">
        <v>132</v>
      </c>
      <c r="J15" s="39"/>
      <c r="K15" s="71"/>
      <c r="L15" s="68"/>
      <c r="M15" s="68"/>
      <c r="N15" s="56">
        <v>1262.26004</v>
      </c>
      <c r="O15" s="56">
        <v>1262.26</v>
      </c>
      <c r="P15" s="56">
        <v>1266.5</v>
      </c>
      <c r="Q15" s="56">
        <v>1266.5</v>
      </c>
      <c r="R15" s="56">
        <v>1266.5</v>
      </c>
      <c r="S15" s="56">
        <v>1050.32</v>
      </c>
      <c r="T15" s="85"/>
      <c r="U15" s="3"/>
      <c r="V15" s="3"/>
      <c r="W15" s="3"/>
    </row>
    <row r="16" spans="1:23" ht="36" customHeight="1">
      <c r="A16" s="18"/>
      <c r="B16" s="19"/>
      <c r="C16" s="20"/>
      <c r="D16" s="21"/>
      <c r="E16" s="22"/>
      <c r="F16" s="20"/>
      <c r="G16" s="35"/>
      <c r="H16" s="42"/>
      <c r="I16" s="44" t="s">
        <v>137</v>
      </c>
      <c r="J16" s="39" t="s">
        <v>138</v>
      </c>
      <c r="K16" s="71"/>
      <c r="L16" s="68"/>
      <c r="M16" s="68"/>
      <c r="N16" s="56">
        <v>390.5</v>
      </c>
      <c r="O16" s="56">
        <v>390.5</v>
      </c>
      <c r="P16" s="56">
        <v>825.8</v>
      </c>
      <c r="Q16" s="56">
        <v>857.02</v>
      </c>
      <c r="R16" s="56">
        <v>865.91</v>
      </c>
      <c r="S16" s="56">
        <v>900.36</v>
      </c>
      <c r="T16" s="85"/>
      <c r="U16" s="3"/>
      <c r="V16" s="3"/>
      <c r="W16" s="3"/>
    </row>
    <row r="17" spans="1:23" ht="36" customHeight="1">
      <c r="A17" s="18"/>
      <c r="B17" s="19"/>
      <c r="C17" s="20"/>
      <c r="D17" s="21"/>
      <c r="E17" s="22"/>
      <c r="F17" s="20"/>
      <c r="G17" s="35">
        <v>5</v>
      </c>
      <c r="H17" s="42" t="s">
        <v>78</v>
      </c>
      <c r="I17" s="44" t="s">
        <v>79</v>
      </c>
      <c r="J17" s="39"/>
      <c r="K17" s="71"/>
      <c r="L17" s="68"/>
      <c r="M17" s="68"/>
      <c r="N17" s="56">
        <f>SUM(N19:N20)</f>
        <v>470.2429</v>
      </c>
      <c r="O17" s="56">
        <f>SUM(O18:O20)</f>
        <v>470.2429</v>
      </c>
      <c r="P17" s="56">
        <f>SUM(P18:P20)</f>
        <v>592.11</v>
      </c>
      <c r="Q17" s="56">
        <f>SUM(Q18:Q20)</f>
        <v>694</v>
      </c>
      <c r="R17" s="56">
        <f>SUM(R18:R20)</f>
        <v>694</v>
      </c>
      <c r="S17" s="56">
        <f>SUM(S18:S20)</f>
        <v>694</v>
      </c>
      <c r="T17" s="86"/>
      <c r="U17" s="3"/>
      <c r="V17" s="3"/>
      <c r="W17" s="3"/>
    </row>
    <row r="18" spans="1:23" ht="29.25" customHeight="1">
      <c r="A18" s="18"/>
      <c r="B18" s="19">
        <v>100000</v>
      </c>
      <c r="C18" s="20" t="s">
        <v>36</v>
      </c>
      <c r="D18" s="21">
        <v>100300</v>
      </c>
      <c r="E18" s="22" t="s">
        <v>5</v>
      </c>
      <c r="F18" s="20">
        <v>100303</v>
      </c>
      <c r="G18" s="39"/>
      <c r="H18" s="51" t="s">
        <v>53</v>
      </c>
      <c r="I18" s="44" t="s">
        <v>54</v>
      </c>
      <c r="J18" s="41" t="s">
        <v>88</v>
      </c>
      <c r="K18" s="71" t="s">
        <v>80</v>
      </c>
      <c r="L18" s="67"/>
      <c r="M18" s="67"/>
      <c r="N18" s="56"/>
      <c r="O18" s="56"/>
      <c r="P18" s="56"/>
      <c r="Q18" s="56"/>
      <c r="R18" s="56"/>
      <c r="S18" s="56"/>
      <c r="T18" s="86"/>
      <c r="U18" s="3">
        <v>3</v>
      </c>
      <c r="V18" s="3">
        <v>0</v>
      </c>
      <c r="W18" s="3" t="s">
        <v>38</v>
      </c>
    </row>
    <row r="19" spans="1:23" ht="12.75" customHeight="1">
      <c r="A19" s="18"/>
      <c r="B19" s="19"/>
      <c r="C19" s="20"/>
      <c r="D19" s="21"/>
      <c r="E19" s="22"/>
      <c r="F19" s="20"/>
      <c r="G19" s="41"/>
      <c r="H19" s="51"/>
      <c r="I19" s="43"/>
      <c r="J19" s="41" t="s">
        <v>92</v>
      </c>
      <c r="K19" s="83" t="s">
        <v>108</v>
      </c>
      <c r="L19" s="36"/>
      <c r="M19" s="73"/>
      <c r="N19" s="58">
        <v>39.5</v>
      </c>
      <c r="O19" s="58">
        <v>39.5</v>
      </c>
      <c r="P19" s="58">
        <v>39.5</v>
      </c>
      <c r="Q19" s="58">
        <v>39.5</v>
      </c>
      <c r="R19" s="58">
        <v>39.5</v>
      </c>
      <c r="S19" s="58">
        <v>39.5</v>
      </c>
      <c r="T19" s="86"/>
      <c r="U19" s="3"/>
      <c r="V19" s="3"/>
      <c r="W19" s="3"/>
    </row>
    <row r="20" spans="1:23" ht="12.75" customHeight="1">
      <c r="A20" s="18"/>
      <c r="B20" s="19"/>
      <c r="C20" s="20"/>
      <c r="D20" s="21"/>
      <c r="E20" s="22"/>
      <c r="F20" s="20"/>
      <c r="G20" s="41"/>
      <c r="H20" s="51"/>
      <c r="I20" s="43"/>
      <c r="J20" s="39" t="s">
        <v>139</v>
      </c>
      <c r="K20" s="83" t="s">
        <v>108</v>
      </c>
      <c r="L20" s="36"/>
      <c r="M20" s="73"/>
      <c r="N20" s="58">
        <v>430.7429</v>
      </c>
      <c r="O20" s="58">
        <v>430.7429</v>
      </c>
      <c r="P20" s="58">
        <v>552.61</v>
      </c>
      <c r="Q20" s="58">
        <v>654.5</v>
      </c>
      <c r="R20" s="58">
        <v>654.5</v>
      </c>
      <c r="S20" s="58">
        <v>654.5</v>
      </c>
      <c r="T20" s="86"/>
      <c r="U20" s="3"/>
      <c r="V20" s="3"/>
      <c r="W20" s="3"/>
    </row>
    <row r="21" spans="1:23" ht="39.75" customHeight="1">
      <c r="A21" s="18"/>
      <c r="B21" s="19">
        <v>100700</v>
      </c>
      <c r="C21" s="20" t="s">
        <v>36</v>
      </c>
      <c r="D21" s="21"/>
      <c r="E21" s="22" t="s">
        <v>4</v>
      </c>
      <c r="F21" s="20"/>
      <c r="G21" s="44" t="s">
        <v>56</v>
      </c>
      <c r="H21" s="52" t="s">
        <v>57</v>
      </c>
      <c r="I21" s="44" t="s">
        <v>58</v>
      </c>
      <c r="J21" s="54"/>
      <c r="K21" s="29"/>
      <c r="L21" s="29"/>
      <c r="M21" s="29"/>
      <c r="N21" s="56" t="e">
        <f>SUM(#REF!+#REF!+N22)</f>
        <v>#REF!</v>
      </c>
      <c r="O21" s="56" t="e">
        <f>SUM(#REF!+#REF!+O22)</f>
        <v>#REF!</v>
      </c>
      <c r="P21" s="56" t="e">
        <f>SUM(#REF!+#REF!+P22)</f>
        <v>#REF!</v>
      </c>
      <c r="Q21" s="56" t="e">
        <f>SUM(#REF!+#REF!+Q22)</f>
        <v>#REF!</v>
      </c>
      <c r="R21" s="56" t="e">
        <f>SUM(#REF!+#REF!+R22)</f>
        <v>#REF!</v>
      </c>
      <c r="S21" s="56" t="e">
        <f>SUM(#REF!+#REF!+S22)</f>
        <v>#REF!</v>
      </c>
      <c r="T21" s="86"/>
      <c r="U21" s="3">
        <v>14</v>
      </c>
      <c r="V21" s="3"/>
      <c r="W21" s="3" t="s">
        <v>38</v>
      </c>
    </row>
    <row r="22" spans="1:23" ht="12.75" customHeight="1">
      <c r="A22" s="18"/>
      <c r="B22" s="19"/>
      <c r="C22" s="20"/>
      <c r="D22" s="21"/>
      <c r="E22" s="22"/>
      <c r="F22" s="20"/>
      <c r="G22" s="39"/>
      <c r="H22" s="89" t="s">
        <v>143</v>
      </c>
      <c r="I22" s="43" t="s">
        <v>109</v>
      </c>
      <c r="J22" s="39"/>
      <c r="K22" s="67"/>
      <c r="L22" s="36"/>
      <c r="M22" s="36"/>
      <c r="N22" s="58">
        <f aca="true" t="shared" si="1" ref="N22:S22">SUM(N23:N37)</f>
        <v>19071.81336</v>
      </c>
      <c r="O22" s="58">
        <f t="shared" si="1"/>
        <v>16784.45683</v>
      </c>
      <c r="P22" s="58">
        <f t="shared" si="1"/>
        <v>13654.99078</v>
      </c>
      <c r="Q22" s="58">
        <f t="shared" si="1"/>
        <v>9790.64</v>
      </c>
      <c r="R22" s="58">
        <f t="shared" si="1"/>
        <v>9799.86</v>
      </c>
      <c r="S22" s="58">
        <f t="shared" si="1"/>
        <v>10235.79</v>
      </c>
      <c r="T22" s="86"/>
      <c r="U22" s="3"/>
      <c r="V22" s="3"/>
      <c r="W22" s="3"/>
    </row>
    <row r="23" spans="1:23" ht="12.75" customHeight="1">
      <c r="A23" s="18"/>
      <c r="B23" s="19"/>
      <c r="C23" s="20"/>
      <c r="D23" s="21"/>
      <c r="E23" s="22"/>
      <c r="F23" s="20"/>
      <c r="G23" s="39"/>
      <c r="H23" s="51"/>
      <c r="I23" s="43"/>
      <c r="J23" s="41" t="s">
        <v>73</v>
      </c>
      <c r="K23" s="68" t="s">
        <v>84</v>
      </c>
      <c r="L23" s="76" t="s">
        <v>85</v>
      </c>
      <c r="M23" s="36" t="s">
        <v>147</v>
      </c>
      <c r="N23" s="58"/>
      <c r="O23" s="58"/>
      <c r="P23" s="58">
        <v>0</v>
      </c>
      <c r="Q23" s="58"/>
      <c r="R23" s="58"/>
      <c r="S23" s="58"/>
      <c r="T23" s="86"/>
      <c r="U23" s="3"/>
      <c r="V23" s="3"/>
      <c r="W23" s="3"/>
    </row>
    <row r="24" spans="1:23" ht="12.75" customHeight="1">
      <c r="A24" s="18"/>
      <c r="B24" s="19"/>
      <c r="C24" s="20"/>
      <c r="D24" s="21"/>
      <c r="E24" s="22"/>
      <c r="F24" s="20"/>
      <c r="G24" s="39"/>
      <c r="H24" s="51"/>
      <c r="I24" s="43"/>
      <c r="J24" s="41" t="s">
        <v>93</v>
      </c>
      <c r="K24" s="67"/>
      <c r="L24" s="36"/>
      <c r="M24" s="36"/>
      <c r="N24" s="58">
        <v>8351.48346</v>
      </c>
      <c r="O24" s="58">
        <v>6114.12609</v>
      </c>
      <c r="P24" s="58">
        <v>4642.35792</v>
      </c>
      <c r="Q24" s="58">
        <v>4644</v>
      </c>
      <c r="R24" s="58">
        <v>4644</v>
      </c>
      <c r="S24" s="58">
        <v>5044</v>
      </c>
      <c r="T24" s="86"/>
      <c r="U24" s="3"/>
      <c r="V24" s="3"/>
      <c r="W24" s="3"/>
    </row>
    <row r="25" spans="1:23" ht="12.75" customHeight="1">
      <c r="A25" s="18"/>
      <c r="B25" s="19"/>
      <c r="C25" s="20"/>
      <c r="D25" s="21"/>
      <c r="E25" s="22"/>
      <c r="F25" s="20"/>
      <c r="G25" s="39"/>
      <c r="H25" s="51"/>
      <c r="I25" s="43"/>
      <c r="J25" s="41" t="s">
        <v>94</v>
      </c>
      <c r="K25" s="68"/>
      <c r="L25" s="36"/>
      <c r="M25" s="76"/>
      <c r="N25" s="58"/>
      <c r="O25" s="58"/>
      <c r="P25" s="58"/>
      <c r="Q25" s="58"/>
      <c r="R25" s="58"/>
      <c r="S25" s="58"/>
      <c r="T25" s="86"/>
      <c r="U25" s="3"/>
      <c r="V25" s="3"/>
      <c r="W25" s="3"/>
    </row>
    <row r="26" spans="1:23" ht="12.75" customHeight="1">
      <c r="A26" s="18"/>
      <c r="B26" s="19"/>
      <c r="C26" s="20"/>
      <c r="D26" s="21"/>
      <c r="E26" s="22"/>
      <c r="F26" s="20"/>
      <c r="G26" s="39"/>
      <c r="H26" s="51"/>
      <c r="I26" s="43"/>
      <c r="J26" s="41" t="s">
        <v>95</v>
      </c>
      <c r="K26" s="68"/>
      <c r="L26" s="36"/>
      <c r="M26" s="76"/>
      <c r="N26" s="58">
        <v>142</v>
      </c>
      <c r="O26" s="58">
        <v>142</v>
      </c>
      <c r="P26" s="58">
        <v>235.68792</v>
      </c>
      <c r="Q26" s="58">
        <v>199</v>
      </c>
      <c r="R26" s="58">
        <v>199</v>
      </c>
      <c r="S26" s="58">
        <v>199</v>
      </c>
      <c r="T26" s="86"/>
      <c r="U26" s="3"/>
      <c r="V26" s="3"/>
      <c r="W26" s="3"/>
    </row>
    <row r="27" spans="1:23" ht="12.75" customHeight="1">
      <c r="A27" s="18"/>
      <c r="B27" s="19"/>
      <c r="C27" s="20"/>
      <c r="D27" s="21"/>
      <c r="E27" s="22"/>
      <c r="F27" s="20"/>
      <c r="G27" s="39"/>
      <c r="H27" s="51"/>
      <c r="I27" s="43"/>
      <c r="J27" s="41" t="s">
        <v>96</v>
      </c>
      <c r="K27" s="68"/>
      <c r="L27" s="36"/>
      <c r="M27" s="76"/>
      <c r="N27" s="58">
        <v>289.9</v>
      </c>
      <c r="O27" s="58">
        <v>289.9</v>
      </c>
      <c r="P27" s="58">
        <v>200</v>
      </c>
      <c r="Q27" s="58">
        <v>200</v>
      </c>
      <c r="R27" s="58">
        <v>200</v>
      </c>
      <c r="S27" s="58">
        <v>200</v>
      </c>
      <c r="T27" s="86"/>
      <c r="U27" s="3"/>
      <c r="V27" s="3"/>
      <c r="W27" s="3"/>
    </row>
    <row r="28" spans="1:23" ht="12.75" customHeight="1">
      <c r="A28" s="18"/>
      <c r="B28" s="19"/>
      <c r="C28" s="20"/>
      <c r="D28" s="21"/>
      <c r="E28" s="22"/>
      <c r="F28" s="20"/>
      <c r="G28" s="39"/>
      <c r="H28" s="51"/>
      <c r="I28" s="43"/>
      <c r="J28" s="41" t="s">
        <v>97</v>
      </c>
      <c r="K28" s="68"/>
      <c r="L28" s="36"/>
      <c r="M28" s="76"/>
      <c r="N28" s="58">
        <v>4454.712</v>
      </c>
      <c r="O28" s="58">
        <v>4404.71284</v>
      </c>
      <c r="P28" s="58">
        <v>2779.31973</v>
      </c>
      <c r="Q28" s="58">
        <v>4147.64</v>
      </c>
      <c r="R28" s="58">
        <v>4156.86</v>
      </c>
      <c r="S28" s="58">
        <v>4192.79</v>
      </c>
      <c r="T28" s="86"/>
      <c r="U28" s="3"/>
      <c r="V28" s="3"/>
      <c r="W28" s="3"/>
    </row>
    <row r="29" spans="1:23" ht="12.75" customHeight="1">
      <c r="A29" s="18"/>
      <c r="B29" s="19"/>
      <c r="C29" s="20"/>
      <c r="D29" s="21"/>
      <c r="E29" s="22"/>
      <c r="F29" s="20"/>
      <c r="G29" s="37"/>
      <c r="H29" s="51"/>
      <c r="I29" s="43"/>
      <c r="J29" s="37" t="s">
        <v>141</v>
      </c>
      <c r="K29" s="73"/>
      <c r="L29" s="36"/>
      <c r="M29" s="76"/>
      <c r="N29" s="58"/>
      <c r="O29" s="58"/>
      <c r="P29" s="58">
        <v>1246</v>
      </c>
      <c r="Q29" s="58"/>
      <c r="R29" s="58"/>
      <c r="S29" s="58"/>
      <c r="T29" s="86"/>
      <c r="U29" s="3"/>
      <c r="V29" s="3"/>
      <c r="W29" s="3"/>
    </row>
    <row r="30" spans="1:23" ht="12.75" customHeight="1">
      <c r="A30" s="18"/>
      <c r="B30" s="19"/>
      <c r="C30" s="20"/>
      <c r="D30" s="21"/>
      <c r="E30" s="22"/>
      <c r="F30" s="20"/>
      <c r="G30" s="37"/>
      <c r="H30" s="51"/>
      <c r="I30" s="43"/>
      <c r="J30" s="44" t="s">
        <v>124</v>
      </c>
      <c r="K30" s="73"/>
      <c r="L30" s="36"/>
      <c r="M30" s="76"/>
      <c r="N30" s="58"/>
      <c r="O30" s="58"/>
      <c r="P30" s="58"/>
      <c r="Q30" s="58"/>
      <c r="R30" s="58"/>
      <c r="S30" s="58"/>
      <c r="T30" s="86"/>
      <c r="U30" s="3"/>
      <c r="V30" s="3"/>
      <c r="W30" s="3"/>
    </row>
    <row r="31" spans="1:23" ht="12.75" customHeight="1">
      <c r="A31" s="18"/>
      <c r="B31" s="19"/>
      <c r="C31" s="20"/>
      <c r="D31" s="21"/>
      <c r="E31" s="22"/>
      <c r="F31" s="20"/>
      <c r="G31" s="37"/>
      <c r="H31" s="51"/>
      <c r="I31" s="43"/>
      <c r="J31" s="44" t="s">
        <v>123</v>
      </c>
      <c r="K31" s="73"/>
      <c r="L31" s="36"/>
      <c r="M31" s="76"/>
      <c r="N31" s="58"/>
      <c r="O31" s="58"/>
      <c r="P31" s="58"/>
      <c r="Q31" s="58"/>
      <c r="R31" s="58"/>
      <c r="S31" s="58"/>
      <c r="T31" s="86"/>
      <c r="U31" s="3"/>
      <c r="V31" s="3"/>
      <c r="W31" s="3"/>
    </row>
    <row r="32" spans="1:23" ht="12.75" customHeight="1">
      <c r="A32" s="18"/>
      <c r="B32" s="19"/>
      <c r="C32" s="20"/>
      <c r="D32" s="21"/>
      <c r="E32" s="22"/>
      <c r="F32" s="20"/>
      <c r="G32" s="37"/>
      <c r="H32" s="51"/>
      <c r="I32" s="43"/>
      <c r="J32" s="44" t="s">
        <v>115</v>
      </c>
      <c r="K32" s="73"/>
      <c r="L32" s="36"/>
      <c r="M32" s="76"/>
      <c r="N32" s="58"/>
      <c r="O32" s="58"/>
      <c r="P32" s="58"/>
      <c r="Q32" s="58"/>
      <c r="R32" s="58"/>
      <c r="S32" s="58"/>
      <c r="T32" s="86"/>
      <c r="U32" s="3"/>
      <c r="V32" s="3"/>
      <c r="W32" s="3"/>
    </row>
    <row r="33" spans="1:23" ht="12.75" customHeight="1">
      <c r="A33" s="18"/>
      <c r="B33" s="19"/>
      <c r="C33" s="20"/>
      <c r="D33" s="21"/>
      <c r="E33" s="22"/>
      <c r="F33" s="20"/>
      <c r="G33" s="37"/>
      <c r="H33" s="51"/>
      <c r="I33" s="43"/>
      <c r="J33" s="44" t="s">
        <v>136</v>
      </c>
      <c r="K33" s="73"/>
      <c r="L33" s="36"/>
      <c r="M33" s="76"/>
      <c r="N33" s="58">
        <v>5224.807</v>
      </c>
      <c r="O33" s="58">
        <v>5224.807</v>
      </c>
      <c r="P33" s="58">
        <v>3894.99035</v>
      </c>
      <c r="Q33" s="58">
        <v>65.85</v>
      </c>
      <c r="R33" s="58"/>
      <c r="S33" s="58"/>
      <c r="T33" s="86"/>
      <c r="U33" s="3"/>
      <c r="V33" s="3"/>
      <c r="W33" s="3"/>
    </row>
    <row r="34" spans="1:23" ht="12.75" customHeight="1">
      <c r="A34" s="18"/>
      <c r="B34" s="19"/>
      <c r="C34" s="20"/>
      <c r="D34" s="21"/>
      <c r="E34" s="22"/>
      <c r="F34" s="20"/>
      <c r="G34" s="37"/>
      <c r="H34" s="51"/>
      <c r="I34" s="43"/>
      <c r="J34" s="44" t="s">
        <v>116</v>
      </c>
      <c r="K34" s="73"/>
      <c r="L34" s="36"/>
      <c r="M34" s="76"/>
      <c r="N34" s="58"/>
      <c r="O34" s="58"/>
      <c r="P34" s="58"/>
      <c r="Q34" s="58"/>
      <c r="R34" s="58"/>
      <c r="S34" s="58"/>
      <c r="T34" s="86"/>
      <c r="U34" s="3"/>
      <c r="V34" s="3"/>
      <c r="W34" s="3"/>
    </row>
    <row r="35" spans="1:23" ht="12.75" customHeight="1">
      <c r="A35" s="18"/>
      <c r="B35" s="19"/>
      <c r="C35" s="20"/>
      <c r="D35" s="21"/>
      <c r="E35" s="22"/>
      <c r="F35" s="20"/>
      <c r="G35" s="37"/>
      <c r="H35" s="51"/>
      <c r="I35" s="43"/>
      <c r="J35" s="44" t="s">
        <v>104</v>
      </c>
      <c r="K35" s="73"/>
      <c r="L35" s="36"/>
      <c r="M35" s="76"/>
      <c r="N35" s="58"/>
      <c r="O35" s="58"/>
      <c r="P35" s="58"/>
      <c r="Q35" s="58"/>
      <c r="R35" s="58"/>
      <c r="S35" s="58"/>
      <c r="T35" s="86"/>
      <c r="U35" s="3"/>
      <c r="V35" s="3"/>
      <c r="W35" s="3"/>
    </row>
    <row r="36" spans="1:23" ht="12.75" customHeight="1">
      <c r="A36" s="18"/>
      <c r="B36" s="19"/>
      <c r="C36" s="20"/>
      <c r="D36" s="21"/>
      <c r="E36" s="22"/>
      <c r="F36" s="20"/>
      <c r="G36" s="37"/>
      <c r="H36" s="51"/>
      <c r="I36" s="43"/>
      <c r="J36" s="44" t="s">
        <v>105</v>
      </c>
      <c r="K36" s="73"/>
      <c r="L36" s="36"/>
      <c r="M36" s="76"/>
      <c r="N36" s="58">
        <v>472.744</v>
      </c>
      <c r="O36" s="58">
        <v>472.744</v>
      </c>
      <c r="P36" s="58">
        <v>271.728</v>
      </c>
      <c r="Q36" s="58"/>
      <c r="R36" s="58"/>
      <c r="S36" s="58"/>
      <c r="T36" s="86"/>
      <c r="U36" s="3"/>
      <c r="V36" s="3"/>
      <c r="W36" s="3"/>
    </row>
    <row r="37" spans="1:23" ht="12.75" customHeight="1">
      <c r="A37" s="18"/>
      <c r="B37" s="19"/>
      <c r="C37" s="20"/>
      <c r="D37" s="21"/>
      <c r="E37" s="22"/>
      <c r="F37" s="20"/>
      <c r="G37" s="37"/>
      <c r="H37" s="51"/>
      <c r="I37" s="43"/>
      <c r="J37" s="44" t="s">
        <v>134</v>
      </c>
      <c r="K37" s="73"/>
      <c r="L37" s="36"/>
      <c r="M37" s="76"/>
      <c r="N37" s="58">
        <v>136.1669</v>
      </c>
      <c r="O37" s="58">
        <v>136.1669</v>
      </c>
      <c r="P37" s="58">
        <v>384.90686</v>
      </c>
      <c r="Q37" s="58">
        <v>534.15</v>
      </c>
      <c r="R37" s="58">
        <v>600</v>
      </c>
      <c r="S37" s="58">
        <v>600</v>
      </c>
      <c r="T37" s="86"/>
      <c r="U37" s="3"/>
      <c r="V37" s="3"/>
      <c r="W37" s="3"/>
    </row>
    <row r="38" spans="1:23" ht="28.5" customHeight="1">
      <c r="A38" s="18"/>
      <c r="B38" s="19">
        <v>101500</v>
      </c>
      <c r="C38" s="20" t="s">
        <v>36</v>
      </c>
      <c r="D38" s="21"/>
      <c r="E38" s="22" t="s">
        <v>0</v>
      </c>
      <c r="F38" s="20"/>
      <c r="G38" s="44" t="s">
        <v>59</v>
      </c>
      <c r="H38" s="52" t="s">
        <v>60</v>
      </c>
      <c r="I38" s="44" t="s">
        <v>61</v>
      </c>
      <c r="J38" s="54"/>
      <c r="K38" s="29"/>
      <c r="L38" s="29"/>
      <c r="M38" s="29"/>
      <c r="N38" s="84">
        <f>SUM(N39:N52)</f>
        <v>27.6</v>
      </c>
      <c r="O38" s="84">
        <f>SUM(O39:O52)</f>
        <v>27.6</v>
      </c>
      <c r="P38" s="84">
        <f>SUM(P39:P51)</f>
        <v>23.6</v>
      </c>
      <c r="Q38" s="84">
        <f>SUM(Q39:Q51)</f>
        <v>21.6</v>
      </c>
      <c r="R38" s="84">
        <f>SUM(R39:R51)</f>
        <v>21.6</v>
      </c>
      <c r="S38" s="84">
        <f>SUM(S39:S51)</f>
        <v>21.6</v>
      </c>
      <c r="T38" s="86"/>
      <c r="U38" s="3">
        <v>14</v>
      </c>
      <c r="V38" s="3"/>
      <c r="W38" s="3" t="s">
        <v>38</v>
      </c>
    </row>
    <row r="39" spans="1:23" ht="12.75" customHeight="1">
      <c r="A39" s="18"/>
      <c r="B39" s="19">
        <v>100000</v>
      </c>
      <c r="C39" s="20" t="s">
        <v>36</v>
      </c>
      <c r="D39" s="21">
        <v>101500</v>
      </c>
      <c r="E39" s="22" t="s">
        <v>0</v>
      </c>
      <c r="F39" s="20">
        <v>101501</v>
      </c>
      <c r="G39" s="55" t="s">
        <v>62</v>
      </c>
      <c r="H39" s="53" t="s">
        <v>63</v>
      </c>
      <c r="I39" s="47" t="s">
        <v>148</v>
      </c>
      <c r="J39" s="55" t="s">
        <v>74</v>
      </c>
      <c r="K39" s="74" t="s">
        <v>81</v>
      </c>
      <c r="L39" s="70"/>
      <c r="M39" s="75" t="s">
        <v>82</v>
      </c>
      <c r="N39" s="57"/>
      <c r="O39" s="57"/>
      <c r="P39" s="59">
        <v>0</v>
      </c>
      <c r="Q39" s="59"/>
      <c r="R39" s="59"/>
      <c r="S39" s="59"/>
      <c r="T39" s="86"/>
      <c r="U39" s="3">
        <v>3</v>
      </c>
      <c r="V39" s="3">
        <v>0</v>
      </c>
      <c r="W39" s="3" t="s">
        <v>38</v>
      </c>
    </row>
    <row r="40" spans="1:23" ht="12.75" customHeight="1">
      <c r="A40" s="18"/>
      <c r="B40" s="19"/>
      <c r="C40" s="20"/>
      <c r="D40" s="21"/>
      <c r="E40" s="22"/>
      <c r="F40" s="20"/>
      <c r="G40" s="55"/>
      <c r="H40" s="53"/>
      <c r="I40" s="50"/>
      <c r="J40" s="55" t="s">
        <v>100</v>
      </c>
      <c r="K40" s="74"/>
      <c r="L40" s="70"/>
      <c r="M40" s="75"/>
      <c r="N40" s="56">
        <v>6</v>
      </c>
      <c r="O40" s="56">
        <v>6</v>
      </c>
      <c r="P40" s="59">
        <v>2</v>
      </c>
      <c r="Q40" s="59"/>
      <c r="R40" s="59"/>
      <c r="S40" s="59"/>
      <c r="T40" s="86"/>
      <c r="U40" s="3"/>
      <c r="V40" s="3"/>
      <c r="W40" s="3"/>
    </row>
    <row r="41" spans="1:23" ht="12.75" customHeight="1">
      <c r="A41" s="18"/>
      <c r="B41" s="19"/>
      <c r="C41" s="20"/>
      <c r="D41" s="21"/>
      <c r="E41" s="22"/>
      <c r="F41" s="20"/>
      <c r="G41" s="55"/>
      <c r="H41" s="53"/>
      <c r="I41" s="50"/>
      <c r="J41" s="55" t="s">
        <v>101</v>
      </c>
      <c r="K41" s="74"/>
      <c r="L41" s="70"/>
      <c r="M41" s="75"/>
      <c r="N41" s="56">
        <v>21.6</v>
      </c>
      <c r="O41" s="56">
        <v>21.6</v>
      </c>
      <c r="P41" s="59">
        <v>21.6</v>
      </c>
      <c r="Q41" s="59">
        <v>21.6</v>
      </c>
      <c r="R41" s="59">
        <v>21.6</v>
      </c>
      <c r="S41" s="59">
        <v>21.6</v>
      </c>
      <c r="T41" s="86"/>
      <c r="U41" s="3"/>
      <c r="V41" s="3"/>
      <c r="W41" s="3"/>
    </row>
    <row r="42" spans="1:23" ht="12.75" customHeight="1">
      <c r="A42" s="18"/>
      <c r="B42" s="19"/>
      <c r="C42" s="20"/>
      <c r="D42" s="21"/>
      <c r="E42" s="22"/>
      <c r="F42" s="20"/>
      <c r="G42" s="40"/>
      <c r="H42" s="51"/>
      <c r="I42" s="43"/>
      <c r="J42" s="45" t="s">
        <v>102</v>
      </c>
      <c r="K42" s="66"/>
      <c r="L42" s="69"/>
      <c r="M42" s="69"/>
      <c r="N42" s="58"/>
      <c r="O42" s="58"/>
      <c r="P42" s="58"/>
      <c r="Q42" s="58"/>
      <c r="R42" s="58"/>
      <c r="S42" s="58"/>
      <c r="T42" s="86"/>
      <c r="U42" s="3"/>
      <c r="V42" s="3"/>
      <c r="W42" s="3"/>
    </row>
    <row r="43" spans="1:23" ht="12.75" customHeight="1">
      <c r="A43" s="18"/>
      <c r="B43" s="19"/>
      <c r="C43" s="20"/>
      <c r="D43" s="21"/>
      <c r="E43" s="22"/>
      <c r="F43" s="20"/>
      <c r="G43" s="40"/>
      <c r="H43" s="51"/>
      <c r="I43" s="43"/>
      <c r="J43" s="45" t="s">
        <v>103</v>
      </c>
      <c r="K43" s="66"/>
      <c r="L43" s="69"/>
      <c r="M43" s="69"/>
      <c r="N43" s="58"/>
      <c r="O43" s="58"/>
      <c r="P43" s="58"/>
      <c r="Q43" s="58"/>
      <c r="R43" s="58"/>
      <c r="S43" s="58"/>
      <c r="T43" s="86"/>
      <c r="U43" s="3"/>
      <c r="V43" s="3"/>
      <c r="W43" s="3"/>
    </row>
    <row r="44" spans="1:23" ht="12.75" customHeight="1">
      <c r="A44" s="18"/>
      <c r="B44" s="19">
        <v>100000</v>
      </c>
      <c r="C44" s="20" t="s">
        <v>36</v>
      </c>
      <c r="D44" s="21">
        <v>101500</v>
      </c>
      <c r="E44" s="22" t="s">
        <v>0</v>
      </c>
      <c r="F44" s="20">
        <v>101504</v>
      </c>
      <c r="G44" s="40"/>
      <c r="H44" s="51"/>
      <c r="I44" s="49" t="s">
        <v>64</v>
      </c>
      <c r="J44" s="40"/>
      <c r="K44" s="66"/>
      <c r="L44" s="69"/>
      <c r="M44" s="69"/>
      <c r="N44" s="58"/>
      <c r="O44" s="58"/>
      <c r="P44" s="58"/>
      <c r="Q44" s="58"/>
      <c r="R44" s="58"/>
      <c r="S44" s="58"/>
      <c r="T44" s="86"/>
      <c r="U44" s="3">
        <v>3</v>
      </c>
      <c r="V44" s="3">
        <v>0</v>
      </c>
      <c r="W44" s="3" t="s">
        <v>38</v>
      </c>
    </row>
    <row r="45" spans="1:23" ht="23.25" customHeight="1">
      <c r="A45" s="18"/>
      <c r="B45" s="19">
        <v>100000</v>
      </c>
      <c r="C45" s="20" t="s">
        <v>36</v>
      </c>
      <c r="D45" s="21">
        <v>101700</v>
      </c>
      <c r="E45" s="22" t="s">
        <v>1</v>
      </c>
      <c r="F45" s="20">
        <v>101701</v>
      </c>
      <c r="G45" s="41" t="s">
        <v>65</v>
      </c>
      <c r="H45" s="60" t="s">
        <v>66</v>
      </c>
      <c r="I45" s="41" t="s">
        <v>67</v>
      </c>
      <c r="J45" s="39"/>
      <c r="K45" s="68" t="s">
        <v>76</v>
      </c>
      <c r="L45" s="67"/>
      <c r="M45" s="68" t="s">
        <v>77</v>
      </c>
      <c r="N45" s="57"/>
      <c r="O45" s="57"/>
      <c r="P45" s="57"/>
      <c r="Q45" s="57"/>
      <c r="R45" s="57"/>
      <c r="S45" s="57"/>
      <c r="T45" s="86"/>
      <c r="U45" s="3">
        <v>3</v>
      </c>
      <c r="V45" s="3">
        <v>0</v>
      </c>
      <c r="W45" s="3" t="s">
        <v>38</v>
      </c>
    </row>
    <row r="46" spans="1:23" ht="23.25" customHeight="1">
      <c r="A46" s="18"/>
      <c r="B46" s="19"/>
      <c r="C46" s="20"/>
      <c r="D46" s="21"/>
      <c r="E46" s="22"/>
      <c r="F46" s="20"/>
      <c r="G46" s="41"/>
      <c r="H46" s="60"/>
      <c r="I46" s="41" t="s">
        <v>72</v>
      </c>
      <c r="J46" s="41" t="s">
        <v>125</v>
      </c>
      <c r="K46" s="67"/>
      <c r="L46" s="67"/>
      <c r="M46" s="67"/>
      <c r="N46" s="57"/>
      <c r="O46" s="57"/>
      <c r="P46" s="57"/>
      <c r="Q46" s="57"/>
      <c r="R46" s="57"/>
      <c r="S46" s="57"/>
      <c r="T46" s="86"/>
      <c r="U46" s="3"/>
      <c r="V46" s="3"/>
      <c r="W46" s="3"/>
    </row>
    <row r="47" spans="1:23" ht="23.25" customHeight="1">
      <c r="A47" s="18"/>
      <c r="B47" s="19"/>
      <c r="C47" s="20"/>
      <c r="D47" s="21"/>
      <c r="E47" s="22"/>
      <c r="F47" s="20"/>
      <c r="G47" s="44"/>
      <c r="H47" s="88"/>
      <c r="I47" s="44"/>
      <c r="J47" s="44" t="s">
        <v>126</v>
      </c>
      <c r="K47" s="29"/>
      <c r="L47" s="29"/>
      <c r="M47" s="29"/>
      <c r="N47" s="56"/>
      <c r="O47" s="56"/>
      <c r="P47" s="56"/>
      <c r="Q47" s="56"/>
      <c r="R47" s="56"/>
      <c r="S47" s="56"/>
      <c r="T47" s="86"/>
      <c r="U47" s="3"/>
      <c r="V47" s="3"/>
      <c r="W47" s="3"/>
    </row>
    <row r="48" spans="1:23" ht="23.25" customHeight="1">
      <c r="A48" s="18"/>
      <c r="B48" s="19"/>
      <c r="C48" s="20"/>
      <c r="D48" s="21"/>
      <c r="E48" s="22"/>
      <c r="F48" s="20"/>
      <c r="G48" s="44"/>
      <c r="H48" s="88"/>
      <c r="I48" s="44"/>
      <c r="J48" s="44" t="s">
        <v>127</v>
      </c>
      <c r="K48" s="29"/>
      <c r="L48" s="29"/>
      <c r="M48" s="29"/>
      <c r="N48" s="56"/>
      <c r="O48" s="56"/>
      <c r="P48" s="56"/>
      <c r="Q48" s="56"/>
      <c r="R48" s="56"/>
      <c r="S48" s="56"/>
      <c r="T48" s="86"/>
      <c r="U48" s="3"/>
      <c r="V48" s="3"/>
      <c r="W48" s="3"/>
    </row>
    <row r="49" spans="1:23" ht="23.25" customHeight="1">
      <c r="A49" s="18"/>
      <c r="B49" s="19"/>
      <c r="C49" s="20"/>
      <c r="D49" s="21"/>
      <c r="E49" s="22"/>
      <c r="F49" s="20"/>
      <c r="G49" s="44"/>
      <c r="H49" s="88"/>
      <c r="I49" s="44"/>
      <c r="J49" s="44" t="s">
        <v>128</v>
      </c>
      <c r="K49" s="29"/>
      <c r="L49" s="29"/>
      <c r="M49" s="29"/>
      <c r="N49" s="56"/>
      <c r="O49" s="56"/>
      <c r="P49" s="56"/>
      <c r="Q49" s="56"/>
      <c r="R49" s="56"/>
      <c r="S49" s="56"/>
      <c r="T49" s="86"/>
      <c r="U49" s="3"/>
      <c r="V49" s="3"/>
      <c r="W49" s="3"/>
    </row>
    <row r="50" spans="1:23" ht="23.25" customHeight="1">
      <c r="A50" s="18"/>
      <c r="B50" s="19"/>
      <c r="C50" s="20"/>
      <c r="D50" s="21"/>
      <c r="E50" s="22"/>
      <c r="F50" s="20"/>
      <c r="G50" s="44"/>
      <c r="H50" s="88"/>
      <c r="I50" s="44"/>
      <c r="J50" s="44" t="s">
        <v>129</v>
      </c>
      <c r="K50" s="29"/>
      <c r="L50" s="29"/>
      <c r="M50" s="29"/>
      <c r="N50" s="56"/>
      <c r="O50" s="56"/>
      <c r="P50" s="56"/>
      <c r="Q50" s="56"/>
      <c r="R50" s="56"/>
      <c r="S50" s="56"/>
      <c r="T50" s="86"/>
      <c r="U50" s="3"/>
      <c r="V50" s="3"/>
      <c r="W50" s="3"/>
    </row>
    <row r="51" spans="1:23" ht="23.25" customHeight="1">
      <c r="A51" s="18"/>
      <c r="B51" s="19"/>
      <c r="C51" s="20"/>
      <c r="D51" s="21"/>
      <c r="E51" s="22"/>
      <c r="F51" s="20"/>
      <c r="G51" s="44"/>
      <c r="H51" s="88"/>
      <c r="I51" s="44"/>
      <c r="J51" s="44" t="s">
        <v>130</v>
      </c>
      <c r="K51" s="29"/>
      <c r="L51" s="29"/>
      <c r="M51" s="29"/>
      <c r="N51" s="56"/>
      <c r="O51" s="56"/>
      <c r="P51" s="56"/>
      <c r="Q51" s="56"/>
      <c r="R51" s="56"/>
      <c r="S51" s="56"/>
      <c r="T51" s="86"/>
      <c r="U51" s="3"/>
      <c r="V51" s="3"/>
      <c r="W51" s="3"/>
    </row>
    <row r="52" spans="1:23" ht="23.25" customHeight="1">
      <c r="A52" s="18"/>
      <c r="B52" s="19"/>
      <c r="C52" s="20"/>
      <c r="D52" s="21"/>
      <c r="E52" s="22"/>
      <c r="F52" s="20"/>
      <c r="G52" s="44"/>
      <c r="H52" s="88"/>
      <c r="I52" s="44"/>
      <c r="J52" s="44" t="s">
        <v>135</v>
      </c>
      <c r="K52" s="29"/>
      <c r="L52" s="29"/>
      <c r="M52" s="29"/>
      <c r="N52" s="56"/>
      <c r="O52" s="56"/>
      <c r="P52" s="56"/>
      <c r="Q52" s="56"/>
      <c r="R52" s="56"/>
      <c r="S52" s="56"/>
      <c r="T52" s="86"/>
      <c r="U52" s="3"/>
      <c r="V52" s="3"/>
      <c r="W52" s="3"/>
    </row>
    <row r="53" spans="1:23" ht="38.25" customHeight="1">
      <c r="A53" s="18"/>
      <c r="B53" s="19">
        <v>101800</v>
      </c>
      <c r="C53" s="20" t="s">
        <v>36</v>
      </c>
      <c r="D53" s="21"/>
      <c r="E53" s="22" t="s">
        <v>2</v>
      </c>
      <c r="F53" s="20"/>
      <c r="G53" s="44" t="s">
        <v>68</v>
      </c>
      <c r="H53" s="52" t="s">
        <v>69</v>
      </c>
      <c r="I53" s="44" t="s">
        <v>70</v>
      </c>
      <c r="J53" s="54"/>
      <c r="K53" s="29"/>
      <c r="L53" s="29"/>
      <c r="M53" s="29"/>
      <c r="N53" s="56">
        <f aca="true" t="shared" si="2" ref="N53:S53">SUM(N54:N65)</f>
        <v>15073.377470000001</v>
      </c>
      <c r="O53" s="56">
        <f t="shared" si="2"/>
        <v>14665.10316</v>
      </c>
      <c r="P53" s="56">
        <f t="shared" si="2"/>
        <v>12144.699999999999</v>
      </c>
      <c r="Q53" s="56">
        <f t="shared" si="2"/>
        <v>12500</v>
      </c>
      <c r="R53" s="56">
        <f t="shared" si="2"/>
        <v>12500</v>
      </c>
      <c r="S53" s="56">
        <f t="shared" si="2"/>
        <v>12500</v>
      </c>
      <c r="T53" s="86"/>
      <c r="U53" s="3">
        <v>14</v>
      </c>
      <c r="V53" s="3"/>
      <c r="W53" s="3" t="s">
        <v>38</v>
      </c>
    </row>
    <row r="54" spans="1:23" ht="12.75" customHeight="1">
      <c r="A54" s="18"/>
      <c r="B54" s="19"/>
      <c r="C54" s="20"/>
      <c r="D54" s="21"/>
      <c r="E54" s="22"/>
      <c r="F54" s="20"/>
      <c r="G54" s="38"/>
      <c r="H54" s="53"/>
      <c r="I54" s="47"/>
      <c r="J54" s="55" t="s">
        <v>98</v>
      </c>
      <c r="K54" s="74" t="s">
        <v>83</v>
      </c>
      <c r="L54" s="75" t="s">
        <v>86</v>
      </c>
      <c r="M54" s="70" t="s">
        <v>147</v>
      </c>
      <c r="N54" s="59">
        <v>12274.28247</v>
      </c>
      <c r="O54" s="59">
        <v>11866.00816</v>
      </c>
      <c r="P54" s="59">
        <v>11915.3</v>
      </c>
      <c r="Q54" s="59">
        <v>12500</v>
      </c>
      <c r="R54" s="59">
        <v>12500</v>
      </c>
      <c r="S54" s="59">
        <v>12500</v>
      </c>
      <c r="T54" s="86"/>
      <c r="U54" s="3"/>
      <c r="V54" s="3"/>
      <c r="W54" s="3"/>
    </row>
    <row r="55" spans="1:23" ht="12.75" customHeight="1">
      <c r="A55" s="18"/>
      <c r="B55" s="19"/>
      <c r="C55" s="20"/>
      <c r="D55" s="21"/>
      <c r="E55" s="22"/>
      <c r="F55" s="20"/>
      <c r="G55" s="38"/>
      <c r="H55" s="53"/>
      <c r="I55" s="47"/>
      <c r="J55" s="41" t="s">
        <v>117</v>
      </c>
      <c r="K55" s="74"/>
      <c r="L55" s="75"/>
      <c r="M55" s="75"/>
      <c r="N55" s="59"/>
      <c r="O55" s="59"/>
      <c r="P55" s="59"/>
      <c r="Q55" s="59"/>
      <c r="R55" s="59"/>
      <c r="S55" s="59"/>
      <c r="T55" s="86"/>
      <c r="U55" s="3"/>
      <c r="V55" s="3"/>
      <c r="W55" s="3"/>
    </row>
    <row r="56" spans="1:23" ht="12.75" customHeight="1">
      <c r="A56" s="18"/>
      <c r="B56" s="19"/>
      <c r="C56" s="20"/>
      <c r="D56" s="21"/>
      <c r="E56" s="22"/>
      <c r="F56" s="20"/>
      <c r="G56" s="39"/>
      <c r="H56" s="51"/>
      <c r="I56" s="37"/>
      <c r="J56" s="39" t="s">
        <v>99</v>
      </c>
      <c r="K56" s="66"/>
      <c r="L56" s="67"/>
      <c r="M56" s="67"/>
      <c r="N56" s="56"/>
      <c r="O56" s="56"/>
      <c r="P56" s="56"/>
      <c r="Q56" s="56"/>
      <c r="R56" s="56"/>
      <c r="S56" s="56"/>
      <c r="T56" s="86"/>
      <c r="U56" s="3"/>
      <c r="V56" s="3"/>
      <c r="W56" s="3"/>
    </row>
    <row r="57" spans="1:23" ht="12.75" customHeight="1">
      <c r="A57" s="18"/>
      <c r="B57" s="19"/>
      <c r="C57" s="20"/>
      <c r="D57" s="21"/>
      <c r="E57" s="22"/>
      <c r="F57" s="20"/>
      <c r="G57" s="37"/>
      <c r="H57" s="51"/>
      <c r="I57" s="37"/>
      <c r="J57" s="39" t="s">
        <v>119</v>
      </c>
      <c r="K57" s="87"/>
      <c r="L57" s="29"/>
      <c r="M57" s="29"/>
      <c r="N57" s="56"/>
      <c r="O57" s="56"/>
      <c r="P57" s="56"/>
      <c r="Q57" s="56"/>
      <c r="R57" s="56"/>
      <c r="S57" s="56"/>
      <c r="T57" s="86"/>
      <c r="U57" s="3"/>
      <c r="V57" s="3"/>
      <c r="W57" s="3"/>
    </row>
    <row r="58" spans="1:23" ht="12.75" customHeight="1">
      <c r="A58" s="18"/>
      <c r="B58" s="19"/>
      <c r="C58" s="20"/>
      <c r="D58" s="21"/>
      <c r="E58" s="22"/>
      <c r="F58" s="20"/>
      <c r="G58" s="37"/>
      <c r="H58" s="51"/>
      <c r="I58" s="37"/>
      <c r="J58" s="39" t="s">
        <v>131</v>
      </c>
      <c r="K58" s="87"/>
      <c r="L58" s="29"/>
      <c r="M58" s="29"/>
      <c r="N58" s="56"/>
      <c r="O58" s="56"/>
      <c r="P58" s="56"/>
      <c r="Q58" s="56"/>
      <c r="R58" s="56"/>
      <c r="S58" s="56"/>
      <c r="T58" s="86"/>
      <c r="U58" s="3"/>
      <c r="V58" s="3"/>
      <c r="W58" s="3"/>
    </row>
    <row r="59" spans="1:23" ht="12.75" customHeight="1">
      <c r="A59" s="18"/>
      <c r="B59" s="19"/>
      <c r="C59" s="20"/>
      <c r="D59" s="21"/>
      <c r="E59" s="22"/>
      <c r="F59" s="20"/>
      <c r="G59" s="37"/>
      <c r="H59" s="51"/>
      <c r="I59" s="37"/>
      <c r="J59" s="39" t="s">
        <v>122</v>
      </c>
      <c r="K59" s="87"/>
      <c r="L59" s="29"/>
      <c r="M59" s="29"/>
      <c r="N59" s="56">
        <v>24.45</v>
      </c>
      <c r="O59" s="56">
        <v>24.45</v>
      </c>
      <c r="P59" s="56"/>
      <c r="Q59" s="56"/>
      <c r="R59" s="56"/>
      <c r="S59" s="56"/>
      <c r="T59" s="86"/>
      <c r="U59" s="3"/>
      <c r="V59" s="3"/>
      <c r="W59" s="3"/>
    </row>
    <row r="60" spans="1:23" ht="12.75" customHeight="1">
      <c r="A60" s="18"/>
      <c r="B60" s="19"/>
      <c r="C60" s="20"/>
      <c r="D60" s="21"/>
      <c r="E60" s="22"/>
      <c r="F60" s="20"/>
      <c r="G60" s="37"/>
      <c r="H60" s="51"/>
      <c r="I60" s="37"/>
      <c r="J60" s="39" t="s">
        <v>140</v>
      </c>
      <c r="K60" s="87"/>
      <c r="L60" s="29"/>
      <c r="M60" s="29"/>
      <c r="N60" s="56">
        <v>2774.645</v>
      </c>
      <c r="O60" s="56">
        <v>2774.645</v>
      </c>
      <c r="P60" s="56"/>
      <c r="Q60" s="56"/>
      <c r="R60" s="56"/>
      <c r="S60" s="56"/>
      <c r="T60" s="86"/>
      <c r="U60" s="3"/>
      <c r="V60" s="3"/>
      <c r="W60" s="3"/>
    </row>
    <row r="61" spans="1:23" ht="12.75" customHeight="1">
      <c r="A61" s="18"/>
      <c r="B61" s="19"/>
      <c r="C61" s="20"/>
      <c r="D61" s="21"/>
      <c r="E61" s="22"/>
      <c r="F61" s="20"/>
      <c r="G61" s="37"/>
      <c r="H61" s="51"/>
      <c r="I61" s="37"/>
      <c r="J61" s="39" t="s">
        <v>120</v>
      </c>
      <c r="K61" s="87"/>
      <c r="L61" s="29"/>
      <c r="M61" s="29"/>
      <c r="N61" s="56"/>
      <c r="O61" s="56"/>
      <c r="P61" s="56"/>
      <c r="Q61" s="56"/>
      <c r="R61" s="56"/>
      <c r="S61" s="56"/>
      <c r="T61" s="86"/>
      <c r="U61" s="3"/>
      <c r="V61" s="3"/>
      <c r="W61" s="3"/>
    </row>
    <row r="62" spans="1:23" ht="12.75" customHeight="1">
      <c r="A62" s="18"/>
      <c r="B62" s="19"/>
      <c r="C62" s="20"/>
      <c r="D62" s="21"/>
      <c r="E62" s="22"/>
      <c r="F62" s="20"/>
      <c r="G62" s="37"/>
      <c r="H62" s="51"/>
      <c r="I62" s="37"/>
      <c r="J62" s="41" t="s">
        <v>114</v>
      </c>
      <c r="K62" s="83"/>
      <c r="L62" s="29"/>
      <c r="M62" s="73"/>
      <c r="N62" s="56"/>
      <c r="O62" s="56"/>
      <c r="P62" s="56"/>
      <c r="Q62" s="56"/>
      <c r="R62" s="56"/>
      <c r="S62" s="56"/>
      <c r="T62" s="86"/>
      <c r="U62" s="3"/>
      <c r="V62" s="3"/>
      <c r="W62" s="3"/>
    </row>
    <row r="63" spans="1:23" ht="12.75" customHeight="1">
      <c r="A63" s="18"/>
      <c r="B63" s="19"/>
      <c r="C63" s="20"/>
      <c r="D63" s="21"/>
      <c r="E63" s="22"/>
      <c r="F63" s="20"/>
      <c r="G63" s="37"/>
      <c r="H63" s="51"/>
      <c r="I63" s="37"/>
      <c r="J63" s="41" t="s">
        <v>121</v>
      </c>
      <c r="K63" s="83"/>
      <c r="L63" s="29"/>
      <c r="M63" s="73"/>
      <c r="N63" s="56"/>
      <c r="O63" s="56"/>
      <c r="P63" s="56"/>
      <c r="Q63" s="56"/>
      <c r="R63" s="56"/>
      <c r="S63" s="56"/>
      <c r="T63" s="86"/>
      <c r="U63" s="3"/>
      <c r="V63" s="3"/>
      <c r="W63" s="3"/>
    </row>
    <row r="64" spans="1:23" ht="12.75" customHeight="1">
      <c r="A64" s="18"/>
      <c r="B64" s="19"/>
      <c r="C64" s="20"/>
      <c r="D64" s="21"/>
      <c r="E64" s="22"/>
      <c r="F64" s="20"/>
      <c r="G64" s="37"/>
      <c r="H64" s="51"/>
      <c r="I64" s="37"/>
      <c r="J64" s="41" t="s">
        <v>118</v>
      </c>
      <c r="K64" s="83"/>
      <c r="L64" s="29"/>
      <c r="M64" s="73"/>
      <c r="N64" s="56"/>
      <c r="O64" s="56"/>
      <c r="P64" s="56"/>
      <c r="Q64" s="56"/>
      <c r="R64" s="56"/>
      <c r="S64" s="56"/>
      <c r="T64" s="86"/>
      <c r="U64" s="3"/>
      <c r="V64" s="3"/>
      <c r="W64" s="3"/>
    </row>
    <row r="65" spans="1:23" ht="12.75" customHeight="1">
      <c r="A65" s="18"/>
      <c r="B65" s="19"/>
      <c r="C65" s="20"/>
      <c r="D65" s="21"/>
      <c r="E65" s="22"/>
      <c r="F65" s="20"/>
      <c r="G65" s="37"/>
      <c r="H65" s="51"/>
      <c r="I65" s="37"/>
      <c r="J65" s="41" t="s">
        <v>119</v>
      </c>
      <c r="K65" s="83"/>
      <c r="L65" s="29"/>
      <c r="M65" s="73"/>
      <c r="N65" s="56"/>
      <c r="O65" s="56"/>
      <c r="P65" s="56">
        <v>229.4</v>
      </c>
      <c r="Q65" s="56"/>
      <c r="R65" s="56"/>
      <c r="S65" s="56"/>
      <c r="T65" s="86"/>
      <c r="U65" s="3"/>
      <c r="V65" s="3"/>
      <c r="W65" s="3"/>
    </row>
    <row r="66" spans="1:23" ht="44.25" customHeight="1">
      <c r="A66" s="18"/>
      <c r="B66" s="19">
        <v>101900</v>
      </c>
      <c r="C66" s="20" t="s">
        <v>36</v>
      </c>
      <c r="D66" s="21"/>
      <c r="E66" s="22" t="s">
        <v>3</v>
      </c>
      <c r="F66" s="20"/>
      <c r="G66" s="37"/>
      <c r="H66" s="52" t="s">
        <v>71</v>
      </c>
      <c r="I66" s="37"/>
      <c r="J66" s="54"/>
      <c r="K66" s="29"/>
      <c r="L66" s="29"/>
      <c r="M66" s="29"/>
      <c r="N66" s="56" t="e">
        <f>SUM(N53+N38+N21+#REF!+N17+N16+N11)</f>
        <v>#REF!</v>
      </c>
      <c r="O66" s="56" t="e">
        <f>SUM(O53+O38+O21+#REF!+O17+O16+O11)</f>
        <v>#REF!</v>
      </c>
      <c r="P66" s="56" t="e">
        <f>SUM(P53+P38+#REF!+P21+#REF!+P17+P16+P11)</f>
        <v>#REF!</v>
      </c>
      <c r="Q66" s="56" t="e">
        <f>SUM(Q53+Q38+Q21+#REF!+Q17+Q16+Q11)</f>
        <v>#REF!</v>
      </c>
      <c r="R66" s="56" t="e">
        <f>SUM(R53+R38+R21+#REF!+R17+R16+R11)</f>
        <v>#REF!</v>
      </c>
      <c r="S66" s="56" t="e">
        <f>SUM(S53+S38+S21+#REF!+S17+S16+S11)</f>
        <v>#REF!</v>
      </c>
      <c r="T66" s="86"/>
      <c r="U66" s="3">
        <v>14</v>
      </c>
      <c r="V66" s="3"/>
      <c r="W66" s="3" t="s">
        <v>38</v>
      </c>
    </row>
    <row r="67" spans="1:23" ht="12.75" customHeight="1">
      <c r="A67" s="18"/>
      <c r="B67" s="19">
        <v>100000</v>
      </c>
      <c r="C67" s="20" t="s">
        <v>36</v>
      </c>
      <c r="D67" s="21">
        <v>101900</v>
      </c>
      <c r="E67" s="22" t="s">
        <v>3</v>
      </c>
      <c r="F67" s="20">
        <v>101901</v>
      </c>
      <c r="G67" s="77"/>
      <c r="H67" s="78"/>
      <c r="I67" s="77"/>
      <c r="J67" s="77"/>
      <c r="K67" s="79"/>
      <c r="L67" s="79"/>
      <c r="M67" s="79"/>
      <c r="N67" s="80"/>
      <c r="O67" s="80"/>
      <c r="P67" s="80"/>
      <c r="Q67" s="80"/>
      <c r="R67" s="80"/>
      <c r="S67" s="80"/>
      <c r="T67" s="81"/>
      <c r="U67" s="3">
        <v>3</v>
      </c>
      <c r="V67" s="3">
        <v>0</v>
      </c>
      <c r="W67" s="3" t="s">
        <v>38</v>
      </c>
    </row>
    <row r="71" ht="12.75">
      <c r="H71" s="82" t="s">
        <v>87</v>
      </c>
    </row>
  </sheetData>
  <sheetProtection/>
  <mergeCells count="13">
    <mergeCell ref="R6:S6"/>
    <mergeCell ref="T5:T7"/>
    <mergeCell ref="G5:I7"/>
    <mergeCell ref="O2:T3"/>
    <mergeCell ref="J3:N3"/>
    <mergeCell ref="G4:T4"/>
    <mergeCell ref="J5:J7"/>
    <mergeCell ref="K5:M5"/>
    <mergeCell ref="K6:M6"/>
    <mergeCell ref="N5:S5"/>
    <mergeCell ref="N6:O6"/>
    <mergeCell ref="P6:P7"/>
    <mergeCell ref="Q6:Q7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Гринева</dc:creator>
  <cp:keywords/>
  <dc:description/>
  <cp:lastModifiedBy>Юляшка</cp:lastModifiedBy>
  <cp:lastPrinted>2020-11-13T08:15:30Z</cp:lastPrinted>
  <dcterms:created xsi:type="dcterms:W3CDTF">2014-02-19T05:30:04Z</dcterms:created>
  <dcterms:modified xsi:type="dcterms:W3CDTF">2020-11-13T08:15:50Z</dcterms:modified>
  <cp:category/>
  <cp:version/>
  <cp:contentType/>
  <cp:contentStatus/>
</cp:coreProperties>
</file>